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arce\contrataciones_estrategicas\Procedimientos UCA\Alimentos\Convenio Cilu\Formulario Leche\"/>
    </mc:Choice>
  </mc:AlternateContent>
  <xr:revisionPtr revIDLastSave="0" documentId="8_{CC1CA745-1E18-424B-9750-6C8ADA6D44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dido de CILU" sheetId="1" r:id="rId1"/>
    <sheet name="Aux" sheetId="3" state="hidden" r:id="rId2"/>
  </sheets>
  <definedNames>
    <definedName name="_xlnm._FilterDatabase" localSheetId="1" hidden="1">Aux!$A$1:$H$1</definedName>
    <definedName name="_xlnm._FilterDatabase" localSheetId="0" hidden="1">'Pedido de CILU'!$A$13:$W$24</definedName>
    <definedName name="inciso">Aux!$G$3:$G$10</definedName>
    <definedName name="númeroinciso">Aux!$G$3:$G$10</definedName>
    <definedName name="númeroue">Aux!$H$3:$H$82</definedName>
    <definedName name="_xlnm.Print_Titles" localSheetId="0">'Pedido de CILU'!$5:$9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V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D11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paulo.segovia</author>
  </authors>
  <commentList>
    <comment ref="A11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Seleccionar Inciso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Seleccionar Unidad Ejecutora</t>
        </r>
      </text>
    </comment>
  </commentList>
</comments>
</file>

<file path=xl/sharedStrings.xml><?xml version="1.0" encoding="utf-8"?>
<sst xmlns="http://schemas.openxmlformats.org/spreadsheetml/2006/main" count="434" uniqueCount="176">
  <si>
    <t xml:space="preserve">Con los precios ajustados a </t>
  </si>
  <si>
    <t>Inciso</t>
  </si>
  <si>
    <t>Nombre de inciso</t>
  </si>
  <si>
    <t>Unidad ejecutora</t>
  </si>
  <si>
    <t>Nombre de unidad ejecutora</t>
  </si>
  <si>
    <t>Presidencia de la República</t>
  </si>
  <si>
    <t>Presidencia de la República y Oficinas Dependientes</t>
  </si>
  <si>
    <t>Casa Militar</t>
  </si>
  <si>
    <t>Ministerio de Defensa Nacional</t>
  </si>
  <si>
    <t>Dirección General de Secretaría de Estado</t>
  </si>
  <si>
    <t>Comando General del Ejército</t>
  </si>
  <si>
    <t>Comando General de la Armada</t>
  </si>
  <si>
    <t>Comando General de la Fuerza Aérea</t>
  </si>
  <si>
    <t>Dirección Nacional de Sanidad de las Fuerzas Armadas</t>
  </si>
  <si>
    <t>Dirección Nacional de Meteorología</t>
  </si>
  <si>
    <t>Ministerio del Interior</t>
  </si>
  <si>
    <t>Secretaría del Ministerio del Interior</t>
  </si>
  <si>
    <t>Dirección Nacional de Migración</t>
  </si>
  <si>
    <t>Jefatura de Policía de Montevideo</t>
  </si>
  <si>
    <t>Jefatura de Policía de Artigas</t>
  </si>
  <si>
    <t>Jefatura de Policía de Canelones</t>
  </si>
  <si>
    <t>Jefatura de Policía de Cerro Largo</t>
  </si>
  <si>
    <t>Jefatura de Policía de Colonia</t>
  </si>
  <si>
    <t>Jefatura de Policía de Durazno</t>
  </si>
  <si>
    <t>Jefatura de Policía de Flores</t>
  </si>
  <si>
    <t>Jefatura de Policía de Florida</t>
  </si>
  <si>
    <t>Jefatura de Policía de Lavalleja</t>
  </si>
  <si>
    <t>Jefatura de Policía de Maldonado</t>
  </si>
  <si>
    <t>Jefatura de Policía de Paysandú</t>
  </si>
  <si>
    <t>Jefatura de Policía de Río Negro</t>
  </si>
  <si>
    <t>Jefatura de Policía de Rivera</t>
  </si>
  <si>
    <t>Jefatura de Policía de Rocha</t>
  </si>
  <si>
    <t>Jefatura de Policía de Salto</t>
  </si>
  <si>
    <t>Jefatura de Policía de San José</t>
  </si>
  <si>
    <t>Jefatura de Policía de Soriano</t>
  </si>
  <si>
    <t>Jefatura de Policía de Tacuarembó</t>
  </si>
  <si>
    <t>Jefatura de Policía de Treinta y Tres</t>
  </si>
  <si>
    <t>Dirección Nacional de Policía Caminera</t>
  </si>
  <si>
    <t>Dirección Nacional de Bomberos</t>
  </si>
  <si>
    <t>Dirección de Asistencia Social Policial</t>
  </si>
  <si>
    <t>Dirección Nacional de Información e Inteligencia</t>
  </si>
  <si>
    <t>Dirección Nacional de Policía Técnica</t>
  </si>
  <si>
    <t>Escuela Nacional de Policía</t>
  </si>
  <si>
    <t>Dirección Nacional de Sanidad Policial</t>
  </si>
  <si>
    <t>Dirección Nacional de Identificación Civil</t>
  </si>
  <si>
    <t>Dirección Nacional de Prevención Social del Delito</t>
  </si>
  <si>
    <t>Ministerio de Trabajo y Seguridad Social</t>
  </si>
  <si>
    <t>Instituto Nacional de Alimentación</t>
  </si>
  <si>
    <t>Administración Nacional de Educación Pública</t>
  </si>
  <si>
    <t>Consejo Directivo Central</t>
  </si>
  <si>
    <t>Consejo de Educación Primaria</t>
  </si>
  <si>
    <t>Universidad de la República</t>
  </si>
  <si>
    <t>Hospital de Clínicas</t>
  </si>
  <si>
    <t>Oficinas Centrales y Escuelas Dependientes de Rectorado</t>
  </si>
  <si>
    <t>Instituto del Niño y Adolescente del Uruguay</t>
  </si>
  <si>
    <t>Administración de Servicios de Salud del Estado</t>
  </si>
  <si>
    <t>Dirección General de Secretaría</t>
  </si>
  <si>
    <t>Unidad de Atención Ambulatoria Extrahospitalaria</t>
  </si>
  <si>
    <t>Unidad de Atención Cardio - Respiratoria</t>
  </si>
  <si>
    <t>Centro Hospitalario Pereira Rossell</t>
  </si>
  <si>
    <t>Hospital Maciel</t>
  </si>
  <si>
    <t>Hospital Pasteur</t>
  </si>
  <si>
    <t>Hospital Vilardebó</t>
  </si>
  <si>
    <t>Instituto Nacional de Oncología</t>
  </si>
  <si>
    <t>Servicio Nacional de Ortopedia y Traumatología</t>
  </si>
  <si>
    <t>Instituto Nal. De Reumatología Prof. Dr. Moisés Mizraji</t>
  </si>
  <si>
    <t>Hospital Dr. Gustavo Saint Bois</t>
  </si>
  <si>
    <t>Centro Departamental de Artigas</t>
  </si>
  <si>
    <t>Centro Departamental de Canelones</t>
  </si>
  <si>
    <t>Centro Departamental de Cerro Largo</t>
  </si>
  <si>
    <t>Centro Departamental de Salud Pública de Colonia</t>
  </si>
  <si>
    <t>Centro Departamental de Durazno</t>
  </si>
  <si>
    <t>Centro Departamental de Flores</t>
  </si>
  <si>
    <t>Centro Departamental de Florida</t>
  </si>
  <si>
    <t>Centro Departamental de Lavalleja</t>
  </si>
  <si>
    <t>Centro Departamental de Maldonado</t>
  </si>
  <si>
    <t>Centro Departamental de Paysandú</t>
  </si>
  <si>
    <t>Centro Departamental de Rivera</t>
  </si>
  <si>
    <t>Centro Departamental de Río Negro</t>
  </si>
  <si>
    <t>Centro Departamental de Rocha</t>
  </si>
  <si>
    <t>Centro Departamental de Salto</t>
  </si>
  <si>
    <t>Centro Departamental de San José</t>
  </si>
  <si>
    <t>Centro Departamental de Soriano</t>
  </si>
  <si>
    <t>Centro Departamental de Tacuarembó</t>
  </si>
  <si>
    <t>Centro Departamental de Treinta y Tres</t>
  </si>
  <si>
    <t>Centro Auxiliar de Aiguá</t>
  </si>
  <si>
    <t>Centro Auxiliar de Bella Unión</t>
  </si>
  <si>
    <t>Centro Aux. de Cardona y Florencio Sánchez</t>
  </si>
  <si>
    <t>Centro Auxiliar de Carmelo</t>
  </si>
  <si>
    <t>Centro Auxiliar de Castillos</t>
  </si>
  <si>
    <t>Centro Auxiliar de Cerro Chato</t>
  </si>
  <si>
    <t>Centro Auxiliar de Dolores</t>
  </si>
  <si>
    <t>Centro Auxiliar de Young</t>
  </si>
  <si>
    <t>Centro Auxiliar de Guichón</t>
  </si>
  <si>
    <t>Centro Auxiliar de José Batlle y Ordoñez</t>
  </si>
  <si>
    <t>Centro Auxiliar de Juan Lacaze</t>
  </si>
  <si>
    <t>Centro Auxiliar de Lascano</t>
  </si>
  <si>
    <t>Centro Auxiliar de Libertad</t>
  </si>
  <si>
    <t>Centro Auxiliar de Minas Corrales</t>
  </si>
  <si>
    <t>Centro Auxiliar de Nueva Helvecia</t>
  </si>
  <si>
    <t>Centro Auxiliar de Nueva Palmira</t>
  </si>
  <si>
    <t>Centro Auxiliar de Pan De Azúcar</t>
  </si>
  <si>
    <t>Centro Auxiliar de Pando</t>
  </si>
  <si>
    <t>Centro Auxiliar de Paso de los Toros</t>
  </si>
  <si>
    <t>Centro Auxiliar de Río Branco</t>
  </si>
  <si>
    <t>Centro Auxiliar de Rosario</t>
  </si>
  <si>
    <t>Centro Auxiliar de San Carlos</t>
  </si>
  <si>
    <t>Centro Auxiliar de San Gregorio Polanco</t>
  </si>
  <si>
    <t>Centro Auxiliar de Sarandí Grande</t>
  </si>
  <si>
    <t>Centro Auxiliar de Sarandí Del Yí</t>
  </si>
  <si>
    <t>Centro Auxiliar de Vergara</t>
  </si>
  <si>
    <t>Centro Auxiliar de las Piedras</t>
  </si>
  <si>
    <t>Hospital Hogar Luis Piñeiro del Campo</t>
  </si>
  <si>
    <t>Laboratorio Químico Industrial Francisco Dorrego</t>
  </si>
  <si>
    <t>Servicio Nacional de Sangre</t>
  </si>
  <si>
    <t>Escuela de Sanidad</t>
  </si>
  <si>
    <t>Dirección General de la Salud</t>
  </si>
  <si>
    <t>Banco Nacional de Organos y Tejidos</t>
  </si>
  <si>
    <t>Centro Auxiliar Chuy</t>
  </si>
  <si>
    <t>Centro Auxiliar Rincón de la Bolsa</t>
  </si>
  <si>
    <t>Centro Auxiliar Ciudad de la Costa</t>
  </si>
  <si>
    <t>Hospital Español</t>
  </si>
  <si>
    <t>Centro de Información y Referencia Nacional de Drogas</t>
  </si>
  <si>
    <t>Servicio de Retiros y Pensiones de las Fuerzas Armadas</t>
  </si>
  <si>
    <t>Instituto Nacional de Rehabilitación</t>
  </si>
  <si>
    <t>Rap Canelones - Tala</t>
  </si>
  <si>
    <t>Rap Canelones - San Ramón</t>
  </si>
  <si>
    <t>Rap Canelones - Santa Lucía</t>
  </si>
  <si>
    <t>Nº Inciso</t>
  </si>
  <si>
    <t>Nombre del Inciso</t>
  </si>
  <si>
    <t>Nº de Unidad Ejecutora</t>
  </si>
  <si>
    <t>Nombre de Unidad Ejecutora</t>
  </si>
  <si>
    <t>Guardia Republicana</t>
  </si>
  <si>
    <t>Dirección At Integral PPL</t>
  </si>
  <si>
    <t>Formulario de Pedido</t>
  </si>
  <si>
    <t>Estado Mayor de la Defensa</t>
  </si>
  <si>
    <t>Centro de Rehabilitación Médico Ocupacional y Psicosocial</t>
  </si>
  <si>
    <t>Llamado</t>
  </si>
  <si>
    <t>Nombre</t>
  </si>
  <si>
    <t>Variedad</t>
  </si>
  <si>
    <t>Envase secundario</t>
  </si>
  <si>
    <t>Precio ajustado a la fecha</t>
  </si>
  <si>
    <t>zona</t>
  </si>
  <si>
    <t>Observaciones</t>
  </si>
  <si>
    <t>Empresa</t>
  </si>
  <si>
    <t>Marca</t>
  </si>
  <si>
    <t>Cantidad kg/lt por envase secundario</t>
  </si>
  <si>
    <t>Código de envase access</t>
  </si>
  <si>
    <t>código de producto</t>
  </si>
  <si>
    <t>Código de zona access</t>
  </si>
  <si>
    <t>proveedor</t>
  </si>
  <si>
    <t>Precio inicial</t>
  </si>
  <si>
    <t>Índice del mes anterior</t>
  </si>
  <si>
    <t>Índice inicial</t>
  </si>
  <si>
    <t>Instancia</t>
  </si>
  <si>
    <t>99/2006</t>
  </si>
  <si>
    <t>Leche</t>
  </si>
  <si>
    <t>fluida</t>
  </si>
  <si>
    <t/>
  </si>
  <si>
    <t>-</t>
  </si>
  <si>
    <t>Entregada por el proveedor</t>
  </si>
  <si>
    <t>COOPERATIVA NACIONAL DE PRODUCTORES DE LECHE CONAP</t>
  </si>
  <si>
    <t>12</t>
  </si>
  <si>
    <t>58A</t>
  </si>
  <si>
    <t>34</t>
  </si>
  <si>
    <t>A retirar en planta</t>
  </si>
  <si>
    <t>33</t>
  </si>
  <si>
    <t>COOPERATIVA AGRARIA DE RESPONSABILIDAD LIMITADA CA</t>
  </si>
  <si>
    <t>COMPAÑIA LACTEA AGROPECUARIA LECHEROS DE YOUNG S A</t>
  </si>
  <si>
    <t>COOPERATIVA DE LECHERIA DE MELO AGRARIA DE R.LTDA.</t>
  </si>
  <si>
    <t>PILI S.A.</t>
  </si>
  <si>
    <t>Cantidad demandada</t>
  </si>
  <si>
    <t>Cantidad ajustada a envase</t>
  </si>
  <si>
    <t>Total en $ ajustado al Packing Secundario</t>
  </si>
  <si>
    <t>Unidad Ejecutora</t>
  </si>
  <si>
    <t>20 de mayo de 2023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</si>
</sst>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&quot;$&quot;\ #,##0.00"/>
    <numFmt numFmtId="166" formatCode="mmmm\-yyyy"/>
    <numFmt numFmtId="167" formatCode="00"/>
    <numFmt numFmtId="168" formatCode="000"/>
    <numFmt numFmtId="169" formatCode="\$\ #,##0.00"/>
    <numFmt numFmtId="170" formatCode="\$\ #,##0;\$\ \-#,##0"/>
  </numFmts>
  <fonts count="29" x14ac:knownFonts="1">
    <font>
      <sz val="10"/>
      <name val="Arial"/>
    </font>
    <font>
      <sz val="14"/>
      <color indexed="9"/>
      <name val="Arial Black"/>
      <family val="2"/>
    </font>
    <font>
      <b/>
      <sz val="8"/>
      <color indexed="9"/>
      <name val="Trebuchet MS"/>
      <family val="2"/>
    </font>
    <font>
      <sz val="12"/>
      <name val="Arial Black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164" fontId="25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1" applyNumberFormat="0" applyAlignment="0" applyProtection="0"/>
    <xf numFmtId="0" fontId="21" fillId="22" borderId="2" applyNumberFormat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9" borderId="1" applyNumberFormat="0" applyAlignment="0" applyProtection="0"/>
    <xf numFmtId="0" fontId="16" fillId="30" borderId="0" applyNumberFormat="0" applyBorder="0" applyAlignment="0" applyProtection="0"/>
    <xf numFmtId="164" fontId="25" fillId="0" borderId="0" applyFont="0" applyFill="0" applyBorder="0" applyAlignment="0" applyProtection="0"/>
    <xf numFmtId="0" fontId="15" fillId="31" borderId="0" applyNumberFormat="0" applyBorder="0" applyAlignment="0" applyProtection="0"/>
    <xf numFmtId="0" fontId="25" fillId="0" borderId="0"/>
    <xf numFmtId="0" fontId="5" fillId="0" borderId="0"/>
    <xf numFmtId="0" fontId="6" fillId="0" borderId="0"/>
    <xf numFmtId="0" fontId="25" fillId="32" borderId="5" applyNumberFormat="0" applyFont="0" applyAlignment="0" applyProtection="0"/>
    <xf numFmtId="0" fontId="14" fillId="21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8" fillId="0" borderId="9" applyNumberFormat="0" applyFill="0" applyAlignment="0" applyProtection="0"/>
  </cellStyleXfs>
  <cellXfs count="29">
    <xf numFmtId="0" fontId="0" fillId="0" borderId="0" xfId="0"/>
    <xf numFmtId="165" fontId="0" fillId="0" borderId="0" xfId="0" applyNumberFormat="1"/>
    <xf numFmtId="0" fontId="6" fillId="33" borderId="10" xfId="37" applyFont="1" applyFill="1" applyBorder="1" applyAlignment="1">
      <alignment horizontal="center"/>
    </xf>
    <xf numFmtId="167" fontId="6" fillId="0" borderId="11" xfId="37" applyNumberFormat="1" applyFont="1" applyBorder="1" applyAlignment="1">
      <alignment horizontal="right" wrapText="1"/>
    </xf>
    <xf numFmtId="0" fontId="6" fillId="0" borderId="11" xfId="37" applyFont="1" applyBorder="1" applyAlignment="1">
      <alignment horizontal="left" wrapText="1"/>
    </xf>
    <xf numFmtId="168" fontId="6" fillId="0" borderId="11" xfId="37" applyNumberFormat="1" applyFont="1" applyBorder="1" applyAlignment="1">
      <alignment horizontal="right" wrapText="1"/>
    </xf>
    <xf numFmtId="167" fontId="0" fillId="0" borderId="0" xfId="0" applyNumberFormat="1"/>
    <xf numFmtId="0" fontId="0" fillId="0" borderId="0" xfId="0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0" borderId="12" xfId="0" applyBorder="1" applyAlignment="1" applyProtection="1">
      <alignment horizontal="left" wrapText="1"/>
      <protection locked="0"/>
    </xf>
    <xf numFmtId="164" fontId="0" fillId="0" borderId="0" xfId="1" applyFont="1" applyAlignment="1"/>
    <xf numFmtId="164" fontId="0" fillId="0" borderId="0" xfId="1" applyFont="1" applyAlignment="1">
      <alignment horizontal="left" wrapText="1"/>
    </xf>
    <xf numFmtId="0" fontId="4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0" fillId="0" borderId="0" xfId="1" applyFont="1" applyFill="1" applyBorder="1" applyAlignment="1"/>
    <xf numFmtId="4" fontId="0" fillId="0" borderId="0" xfId="0" applyNumberFormat="1"/>
    <xf numFmtId="4" fontId="0" fillId="0" borderId="0" xfId="0" applyNumberFormat="1" applyAlignment="1">
      <alignment horizontal="left" wrapText="1"/>
    </xf>
    <xf numFmtId="0" fontId="7" fillId="33" borderId="10" xfId="38" applyFont="1" applyFill="1" applyBorder="1" applyAlignment="1">
      <alignment horizontal="center"/>
    </xf>
    <xf numFmtId="0" fontId="7" fillId="0" borderId="11" xfId="38" applyFont="1" applyBorder="1" applyAlignment="1">
      <alignment wrapText="1"/>
    </xf>
    <xf numFmtId="169" fontId="7" fillId="0" borderId="11" xfId="38" applyNumberFormat="1" applyFont="1" applyBorder="1" applyAlignment="1">
      <alignment horizontal="right" wrapText="1"/>
    </xf>
    <xf numFmtId="0" fontId="7" fillId="0" borderId="11" xfId="38" applyFont="1" applyBorder="1" applyAlignment="1">
      <alignment horizontal="right" wrapText="1"/>
    </xf>
    <xf numFmtId="170" fontId="7" fillId="0" borderId="11" xfId="38" applyNumberFormat="1" applyFont="1" applyBorder="1" applyAlignment="1">
      <alignment horizontal="right" wrapText="1"/>
    </xf>
    <xf numFmtId="4" fontId="7" fillId="0" borderId="11" xfId="38" applyNumberFormat="1" applyFont="1" applyBorder="1" applyAlignment="1">
      <alignment wrapText="1"/>
    </xf>
    <xf numFmtId="0" fontId="7" fillId="0" borderId="11" xfId="38" applyFont="1" applyBorder="1" applyAlignment="1" applyProtection="1">
      <alignment wrapText="1"/>
      <protection locked="0"/>
    </xf>
    <xf numFmtId="166" fontId="4" fillId="0" borderId="12" xfId="3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20% - Énfasis1" xfId="2" xr:uid="{00000000-0005-0000-0000-000000000000}"/>
    <cellStyle name="20% - Énfasis2" xfId="3" xr:uid="{00000000-0005-0000-0000-000001000000}"/>
    <cellStyle name="20% - Énfasis3" xfId="4" xr:uid="{00000000-0005-0000-0000-000002000000}"/>
    <cellStyle name="20% - Énfasis4" xfId="5" xr:uid="{00000000-0005-0000-0000-000003000000}"/>
    <cellStyle name="20% - Énfasis5" xfId="6" xr:uid="{00000000-0005-0000-0000-000004000000}"/>
    <cellStyle name="20% - Énfasis6" xfId="7" xr:uid="{00000000-0005-0000-0000-000005000000}"/>
    <cellStyle name="40% - Énfasis1" xfId="8" xr:uid="{00000000-0005-0000-0000-000006000000}"/>
    <cellStyle name="40% - Énfasis2" xfId="9" xr:uid="{00000000-0005-0000-0000-000007000000}"/>
    <cellStyle name="40% - Énfasis3" xfId="10" xr:uid="{00000000-0005-0000-0000-000008000000}"/>
    <cellStyle name="40% - Énfasis4" xfId="11" xr:uid="{00000000-0005-0000-0000-000009000000}"/>
    <cellStyle name="40% - Énfasis5" xfId="12" xr:uid="{00000000-0005-0000-0000-00000A000000}"/>
    <cellStyle name="40% - Énfasis6" xfId="13" xr:uid="{00000000-0005-0000-0000-00000B000000}"/>
    <cellStyle name="60% - Énfasis1" xfId="14" xr:uid="{00000000-0005-0000-0000-00000C000000}"/>
    <cellStyle name="60% - Énfasis2" xfId="15" xr:uid="{00000000-0005-0000-0000-00000D000000}"/>
    <cellStyle name="60% - Énfasis3" xfId="16" xr:uid="{00000000-0005-0000-0000-00000E000000}"/>
    <cellStyle name="60% - Énfasis4" xfId="17" xr:uid="{00000000-0005-0000-0000-00000F000000}"/>
    <cellStyle name="60% - Énfasis5" xfId="18" xr:uid="{00000000-0005-0000-0000-000010000000}"/>
    <cellStyle name="60% - Énfasis6" xfId="19" xr:uid="{00000000-0005-0000-0000-000011000000}"/>
    <cellStyle name="Bueno" xfId="20" xr:uid="{00000000-0005-0000-0000-000012000000}"/>
    <cellStyle name="Cálculo" xfId="21" xr:uid="{00000000-0005-0000-0000-000013000000}"/>
    <cellStyle name="Celda de comprobación" xfId="22" xr:uid="{00000000-0005-0000-0000-000014000000}"/>
    <cellStyle name="Celda vinculada" xfId="23" xr:uid="{00000000-0005-0000-0000-000015000000}"/>
    <cellStyle name="Encabezado 1" xfId="24" xr:uid="{00000000-0005-0000-0000-000016000000}"/>
    <cellStyle name="Encabezado 4" xfId="25" xr:uid="{00000000-0005-0000-0000-000017000000}"/>
    <cellStyle name="Énfasis1" xfId="26" xr:uid="{00000000-0005-0000-0000-000018000000}"/>
    <cellStyle name="Énfasis2" xfId="27" xr:uid="{00000000-0005-0000-0000-000019000000}"/>
    <cellStyle name="Énfasis3" xfId="28" xr:uid="{00000000-0005-0000-0000-00001A000000}"/>
    <cellStyle name="Énfasis4" xfId="29" xr:uid="{00000000-0005-0000-0000-00001B000000}"/>
    <cellStyle name="Énfasis5" xfId="30" xr:uid="{00000000-0005-0000-0000-00001C000000}"/>
    <cellStyle name="Énfasis6" xfId="31" xr:uid="{00000000-0005-0000-0000-00001D000000}"/>
    <cellStyle name="Entrada" xfId="32" xr:uid="{00000000-0005-0000-0000-00001E000000}"/>
    <cellStyle name="Incorrecto" xfId="33" xr:uid="{00000000-0005-0000-0000-00001F000000}"/>
    <cellStyle name="Millares" xfId="1" builtinId="3"/>
    <cellStyle name="Millares 2" xfId="34" xr:uid="{00000000-0005-0000-0000-000021000000}"/>
    <cellStyle name="Neutral" xfId="35" xr:uid="{00000000-0005-0000-0000-000022000000}"/>
    <cellStyle name="Normal" xfId="0" builtinId="0"/>
    <cellStyle name="Normal 2" xfId="36" xr:uid="{00000000-0005-0000-0000-000024000000}"/>
    <cellStyle name="Normal_Aux" xfId="37" xr:uid="{00000000-0005-0000-0000-000025000000}"/>
    <cellStyle name="Normal_Pedido de CILU" xfId="38" xr:uid="{00000000-0005-0000-0000-000026000000}"/>
    <cellStyle name="Notas" xfId="39" xr:uid="{00000000-0005-0000-0000-000027000000}"/>
    <cellStyle name="Salida" xfId="40" xr:uid="{00000000-0005-0000-0000-000028000000}"/>
    <cellStyle name="Texto de advertencia" xfId="41" xr:uid="{00000000-0005-0000-0000-000029000000}"/>
    <cellStyle name="Texto explicativo" xfId="42" xr:uid="{00000000-0005-0000-0000-00002A000000}"/>
    <cellStyle name="Título" xfId="43" xr:uid="{00000000-0005-0000-0000-00002B000000}"/>
    <cellStyle name="Título 2" xfId="44" xr:uid="{00000000-0005-0000-0000-00002C000000}"/>
    <cellStyle name="Título 3" xfId="45" xr:uid="{00000000-0005-0000-0000-00002D000000}"/>
    <cellStyle name="Total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28631</xdr:colOff>
      <xdr:row>4</xdr:row>
      <xdr:rowOff>28463</xdr:rowOff>
    </xdr:from>
    <xdr:to>
      <xdr:col>31</xdr:col>
      <xdr:colOff>438150</xdr:colOff>
      <xdr:row>8</xdr:row>
      <xdr:rowOff>123341</xdr:rowOff>
    </xdr:to>
    <xdr:pic>
      <xdr:nvPicPr>
        <xdr:cNvPr id="335" name="Picture 2" descr="MEF_BLANCO"/>
        <xdr:cNvPicPr>
          <a:picLocks noChangeAspect="1"/>
        </xdr:cNvPicPr>
      </xdr:nvPicPr>
      <xdr:blipFill>
        <a:blip xmlns:r="http://schemas.openxmlformats.org/officeDocument/2006/relationships" r:embed="rId1"/>
        <a:srcRect l="6298" t="17814" r="5471" b="18656"/>
        <a:stretch>
          <a:fillRect/>
        </a:stretch>
      </xdr:blipFill>
      <xdr:spPr>
        <a:xfrm>
          <a:off x="18545175" y="676275"/>
          <a:ext cx="0" cy="112395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9525</xdr:rowOff>
    </xdr:from>
    <xdr:to>
      <xdr:col>2</xdr:col>
      <xdr:colOff>1133726</xdr:colOff>
      <xdr:row>5</xdr:row>
      <xdr:rowOff>114337</xdr:rowOff>
    </xdr:to>
    <xdr:pic>
      <xdr:nvPicPr>
        <xdr:cNvPr id="336" name="Imagen 6" descr="Z:\_Comunicacion\NFerreri\Nati\Comunicación\Identidad corporativa\Identidad 2020\ARCE 2020\Logo ARCE\logo_convivencia_Presidencia_Arc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9525"/>
          <a:ext cx="30289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pageSetUpPr fitToPage="1"/>
  </sheetPr>
  <dimension ref="A6:AI24"/>
  <sheetViews>
    <sheetView showGridLines="0" tabSelected="1" zoomScale="70" zoomScaleNormal="70" workbookViewId="0">
      <selection activeCell="F10" sqref="F10"/>
    </sheetView>
  </sheetViews>
  <sheetFormatPr baseColWidth="10" defaultColWidth="9.140625" defaultRowHeight="12.75" x14ac:dyDescent="0.2"/>
  <cols>
    <col min="1" max="1" width="13" bestFit="1" customWidth="1"/>
    <col min="2" max="2" width="17.5703125" bestFit="1" customWidth="1"/>
    <col min="3" max="3" width="18.28515625" customWidth="1"/>
    <col min="4" max="4" width="33.28515625" customWidth="1"/>
    <col min="5" max="5" width="28.140625" bestFit="1" customWidth="1"/>
    <col min="6" max="6" width="28.5703125" bestFit="1" customWidth="1"/>
    <col min="7" max="7" width="14.42578125" customWidth="1"/>
    <col min="8" max="8" width="17.5703125" customWidth="1"/>
    <col min="9" max="9" width="10.85546875" bestFit="1" customWidth="1"/>
    <col min="10" max="10" width="24.42578125" bestFit="1" customWidth="1"/>
    <col min="11" max="11" width="29.7109375" bestFit="1" customWidth="1"/>
    <col min="12" max="12" width="42.28515625" bestFit="1" customWidth="1"/>
    <col min="13" max="14" width="9" hidden="1" customWidth="1"/>
    <col min="15" max="15" width="18.28515625" style="17" hidden="1" customWidth="1"/>
    <col min="16" max="16" width="23.85546875" style="17" hidden="1" customWidth="1"/>
    <col min="17" max="17" width="37.7109375" style="17" hidden="1" customWidth="1"/>
    <col min="18" max="19" width="9.140625" hidden="1" customWidth="1"/>
    <col min="20" max="20" width="18.28515625" hidden="1" customWidth="1"/>
    <col min="21" max="21" width="23.85546875" hidden="1" customWidth="1"/>
    <col min="22" max="22" width="16.5703125" hidden="1" customWidth="1"/>
    <col min="23" max="23" width="8.140625" hidden="1" customWidth="1"/>
    <col min="24" max="24" width="18.28515625" style="10" hidden="1" customWidth="1"/>
    <col min="25" max="25" width="23.85546875" style="10" hidden="1" customWidth="1"/>
    <col min="26" max="26" width="16.5703125" style="10" hidden="1" customWidth="1"/>
    <col min="27" max="27" width="8.140625" hidden="1" customWidth="1"/>
    <col min="28" max="28" width="18.28515625" hidden="1" customWidth="1"/>
    <col min="29" max="29" width="23.85546875" hidden="1" customWidth="1"/>
    <col min="30" max="30" width="16.5703125" hidden="1" customWidth="1"/>
    <col min="31" max="31" width="8.140625" hidden="1" customWidth="1"/>
    <col min="32" max="32" width="18.28515625" hidden="1" customWidth="1"/>
    <col min="33" max="33" width="23.85546875" hidden="1" customWidth="1"/>
    <col min="34" max="34" width="16.5703125" hidden="1" customWidth="1"/>
    <col min="35" max="35" width="8.140625" hidden="1" customWidth="1"/>
    <col min="36" max="36" width="18.28515625" customWidth="1"/>
    <col min="37" max="37" width="23.85546875" customWidth="1"/>
    <col min="38" max="38" width="16.5703125" customWidth="1"/>
    <col min="39" max="39" width="8.140625" customWidth="1"/>
    <col min="40" max="64" width="14.140625" customWidth="1"/>
    <col min="65" max="74" width="26.140625" customWidth="1"/>
  </cols>
  <sheetData>
    <row r="6" spans="1:26" ht="27" customHeight="1" x14ac:dyDescent="0.45">
      <c r="A6" s="27"/>
      <c r="B6" s="27"/>
      <c r="I6" s="10"/>
      <c r="J6" s="10"/>
      <c r="K6" s="10"/>
      <c r="L6" s="10"/>
      <c r="M6" s="10"/>
      <c r="N6" s="10"/>
    </row>
    <row r="7" spans="1:26" ht="28.5" customHeight="1" x14ac:dyDescent="0.4">
      <c r="A7" s="28"/>
      <c r="B7" s="28"/>
      <c r="F7" s="13" t="s">
        <v>134</v>
      </c>
      <c r="I7" s="10"/>
      <c r="J7" s="10"/>
      <c r="K7" s="10"/>
      <c r="L7" s="10"/>
      <c r="M7" s="10"/>
      <c r="N7" s="10"/>
    </row>
    <row r="8" spans="1:26" x14ac:dyDescent="0.2">
      <c r="F8" s="14"/>
      <c r="I8" s="10"/>
      <c r="J8" s="10"/>
      <c r="K8" s="10"/>
      <c r="L8" s="10"/>
      <c r="M8" s="10"/>
      <c r="N8" s="10"/>
    </row>
    <row r="9" spans="1:26" ht="38.25" x14ac:dyDescent="0.2">
      <c r="F9" s="15" t="s">
        <v>0</v>
      </c>
      <c r="G9" s="26" t="s">
        <v>175</v>
      </c>
      <c r="I9" s="10"/>
      <c r="J9" s="10"/>
      <c r="K9" s="10"/>
      <c r="L9" s="10"/>
      <c r="M9" s="10"/>
      <c r="N9" s="10"/>
    </row>
    <row r="10" spans="1:26" ht="25.5" x14ac:dyDescent="0.2">
      <c r="A10" s="12" t="s">
        <v>128</v>
      </c>
      <c r="B10" s="12" t="s">
        <v>129</v>
      </c>
      <c r="C10" s="12" t="s">
        <v>130</v>
      </c>
      <c r="D10" s="12" t="s">
        <v>131</v>
      </c>
      <c r="F10" s="1"/>
      <c r="I10" s="10"/>
      <c r="J10" s="10"/>
      <c r="K10" s="10"/>
      <c r="L10" s="10"/>
      <c r="M10" s="10"/>
      <c r="N10" s="10"/>
    </row>
    <row r="11" spans="1:26" s="7" customFormat="1" ht="27" customHeight="1" x14ac:dyDescent="0.2">
      <c r="A11" s="9"/>
      <c r="B11" s="8" t="str">
        <f>IF(A11&lt;&gt;"",VLOOKUP(A11,Aux!A2:D122,2,0),"")</f>
        <v/>
      </c>
      <c r="C11" s="9"/>
      <c r="D11" s="8" t="str">
        <f>IF(C11&lt;&gt;"",VLOOKUP(A11&amp;C11,Aux!$E$2:$F$122,2,0),"")</f>
        <v/>
      </c>
      <c r="O11" s="18"/>
      <c r="P11" s="18"/>
      <c r="Q11" s="18"/>
      <c r="X11" s="11"/>
      <c r="Y11" s="11"/>
      <c r="Z11" s="11"/>
    </row>
    <row r="13" spans="1:26" ht="15" x14ac:dyDescent="0.25">
      <c r="A13" s="12" t="s">
        <v>137</v>
      </c>
      <c r="B13" s="12" t="s">
        <v>138</v>
      </c>
      <c r="C13" s="12" t="s">
        <v>139</v>
      </c>
      <c r="D13" s="12" t="s">
        <v>140</v>
      </c>
      <c r="E13" s="12" t="s">
        <v>141</v>
      </c>
      <c r="F13" s="12" t="s">
        <v>142</v>
      </c>
      <c r="G13" s="12" t="s">
        <v>143</v>
      </c>
      <c r="H13" s="12" t="s">
        <v>144</v>
      </c>
      <c r="I13" s="12" t="s">
        <v>145</v>
      </c>
      <c r="J13" s="12" t="s">
        <v>171</v>
      </c>
      <c r="K13" s="12" t="s">
        <v>172</v>
      </c>
      <c r="L13" s="12" t="s">
        <v>173</v>
      </c>
      <c r="M13" s="19" t="s">
        <v>1</v>
      </c>
      <c r="N13" s="19" t="s">
        <v>174</v>
      </c>
      <c r="O13" s="19" t="s">
        <v>146</v>
      </c>
      <c r="P13" s="19" t="s">
        <v>147</v>
      </c>
      <c r="Q13" s="19" t="s">
        <v>148</v>
      </c>
      <c r="R13" s="19" t="s">
        <v>149</v>
      </c>
      <c r="S13" s="19" t="s">
        <v>150</v>
      </c>
      <c r="T13" s="19" t="s">
        <v>151</v>
      </c>
      <c r="U13" s="19" t="s">
        <v>152</v>
      </c>
      <c r="V13" s="19" t="s">
        <v>153</v>
      </c>
      <c r="W13" s="19" t="s">
        <v>154</v>
      </c>
      <c r="X13" s="16"/>
      <c r="Y13" s="16"/>
      <c r="Z13" s="16"/>
    </row>
    <row r="14" spans="1:26" ht="60" x14ac:dyDescent="0.25">
      <c r="A14" s="20" t="s">
        <v>155</v>
      </c>
      <c r="B14" s="20" t="s">
        <v>156</v>
      </c>
      <c r="C14" s="20" t="s">
        <v>157</v>
      </c>
      <c r="D14" s="20" t="s">
        <v>158</v>
      </c>
      <c r="E14" s="21">
        <v>41.36</v>
      </c>
      <c r="F14" s="20" t="s">
        <v>159</v>
      </c>
      <c r="G14" s="20" t="s">
        <v>160</v>
      </c>
      <c r="H14" s="20" t="s">
        <v>161</v>
      </c>
      <c r="I14" s="20" t="s">
        <v>158</v>
      </c>
      <c r="J14" s="25"/>
      <c r="K14" s="24" t="str">
        <f t="shared" ref="K14:K23" si="0">IF(J14="","",INT(J14/O14)*O14)</f>
        <v/>
      </c>
      <c r="L14" s="24" t="str">
        <f t="shared" ref="L14:L23" si="1">IF(J14="","",K14*E14)</f>
        <v/>
      </c>
      <c r="M14" s="25"/>
      <c r="N14" s="25"/>
      <c r="O14" s="22">
        <v>1</v>
      </c>
      <c r="P14" s="20" t="s">
        <v>162</v>
      </c>
      <c r="Q14" s="20" t="s">
        <v>163</v>
      </c>
      <c r="R14" s="20" t="s">
        <v>164</v>
      </c>
      <c r="S14" s="22">
        <v>17</v>
      </c>
      <c r="T14" s="23">
        <v>32.25</v>
      </c>
      <c r="U14" s="22">
        <v>1</v>
      </c>
      <c r="V14" s="22">
        <v>1</v>
      </c>
      <c r="W14" s="22">
        <v>0</v>
      </c>
    </row>
    <row r="15" spans="1:26" ht="60" x14ac:dyDescent="0.25">
      <c r="A15" s="20" t="s">
        <v>155</v>
      </c>
      <c r="B15" s="20" t="s">
        <v>156</v>
      </c>
      <c r="C15" s="20" t="s">
        <v>157</v>
      </c>
      <c r="D15" s="20" t="s">
        <v>158</v>
      </c>
      <c r="E15" s="21">
        <v>36.520000000000003</v>
      </c>
      <c r="F15" s="20" t="s">
        <v>159</v>
      </c>
      <c r="G15" s="20" t="s">
        <v>165</v>
      </c>
      <c r="H15" s="20" t="s">
        <v>161</v>
      </c>
      <c r="I15" s="20" t="s">
        <v>158</v>
      </c>
      <c r="J15" s="25"/>
      <c r="K15" s="24" t="str">
        <f t="shared" si="0"/>
        <v/>
      </c>
      <c r="L15" s="24" t="str">
        <f t="shared" si="1"/>
        <v/>
      </c>
      <c r="M15" s="25"/>
      <c r="N15" s="25"/>
      <c r="O15" s="22">
        <v>1</v>
      </c>
      <c r="P15" s="20" t="s">
        <v>162</v>
      </c>
      <c r="Q15" s="20" t="s">
        <v>163</v>
      </c>
      <c r="R15" s="20" t="s">
        <v>166</v>
      </c>
      <c r="S15" s="22">
        <v>17</v>
      </c>
      <c r="T15" s="23">
        <v>28.33</v>
      </c>
      <c r="U15" s="22">
        <v>1</v>
      </c>
      <c r="V15" s="22">
        <v>1</v>
      </c>
      <c r="W15" s="22">
        <v>0</v>
      </c>
    </row>
    <row r="16" spans="1:26" ht="60" x14ac:dyDescent="0.25">
      <c r="A16" s="20" t="s">
        <v>155</v>
      </c>
      <c r="B16" s="20" t="s">
        <v>156</v>
      </c>
      <c r="C16" s="20" t="s">
        <v>157</v>
      </c>
      <c r="D16" s="20" t="s">
        <v>158</v>
      </c>
      <c r="E16" s="21">
        <v>41.36</v>
      </c>
      <c r="F16" s="20" t="s">
        <v>159</v>
      </c>
      <c r="G16" s="20" t="s">
        <v>160</v>
      </c>
      <c r="H16" s="20" t="s">
        <v>167</v>
      </c>
      <c r="I16" s="20" t="s">
        <v>158</v>
      </c>
      <c r="J16" s="25"/>
      <c r="K16" s="24" t="str">
        <f t="shared" si="0"/>
        <v/>
      </c>
      <c r="L16" s="24" t="str">
        <f t="shared" si="1"/>
        <v/>
      </c>
      <c r="M16" s="25"/>
      <c r="N16" s="25"/>
      <c r="O16" s="22">
        <v>1</v>
      </c>
      <c r="P16" s="20" t="s">
        <v>162</v>
      </c>
      <c r="Q16" s="20" t="s">
        <v>163</v>
      </c>
      <c r="R16" s="20" t="s">
        <v>164</v>
      </c>
      <c r="S16" s="22">
        <v>171</v>
      </c>
      <c r="T16" s="23">
        <v>32.25</v>
      </c>
      <c r="U16" s="22">
        <v>1</v>
      </c>
      <c r="V16" s="22">
        <v>1</v>
      </c>
      <c r="W16" s="22">
        <v>0</v>
      </c>
    </row>
    <row r="17" spans="1:26" ht="60" x14ac:dyDescent="0.25">
      <c r="A17" s="20" t="s">
        <v>155</v>
      </c>
      <c r="B17" s="20" t="s">
        <v>156</v>
      </c>
      <c r="C17" s="20" t="s">
        <v>157</v>
      </c>
      <c r="D17" s="20" t="s">
        <v>158</v>
      </c>
      <c r="E17" s="21">
        <v>36.520000000000003</v>
      </c>
      <c r="F17" s="20" t="s">
        <v>159</v>
      </c>
      <c r="G17" s="20" t="s">
        <v>165</v>
      </c>
      <c r="H17" s="20" t="s">
        <v>167</v>
      </c>
      <c r="I17" s="20" t="s">
        <v>158</v>
      </c>
      <c r="J17" s="25"/>
      <c r="K17" s="24" t="str">
        <f t="shared" si="0"/>
        <v/>
      </c>
      <c r="L17" s="24" t="str">
        <f t="shared" si="1"/>
        <v/>
      </c>
      <c r="M17" s="25"/>
      <c r="N17" s="25"/>
      <c r="O17" s="22">
        <v>1</v>
      </c>
      <c r="P17" s="20" t="s">
        <v>162</v>
      </c>
      <c r="Q17" s="20" t="s">
        <v>163</v>
      </c>
      <c r="R17" s="20" t="s">
        <v>166</v>
      </c>
      <c r="S17" s="22">
        <v>171</v>
      </c>
      <c r="T17" s="23">
        <v>28.33</v>
      </c>
      <c r="U17" s="22">
        <v>1</v>
      </c>
      <c r="V17" s="22">
        <v>1</v>
      </c>
      <c r="W17" s="22">
        <v>0</v>
      </c>
    </row>
    <row r="18" spans="1:26" ht="75" x14ac:dyDescent="0.25">
      <c r="A18" s="20" t="s">
        <v>155</v>
      </c>
      <c r="B18" s="20" t="s">
        <v>156</v>
      </c>
      <c r="C18" s="20" t="s">
        <v>157</v>
      </c>
      <c r="D18" s="20" t="s">
        <v>158</v>
      </c>
      <c r="E18" s="21">
        <v>41.36</v>
      </c>
      <c r="F18" s="20" t="s">
        <v>159</v>
      </c>
      <c r="G18" s="20" t="s">
        <v>160</v>
      </c>
      <c r="H18" s="20" t="s">
        <v>168</v>
      </c>
      <c r="I18" s="20" t="s">
        <v>158</v>
      </c>
      <c r="J18" s="25"/>
      <c r="K18" s="24" t="str">
        <f t="shared" si="0"/>
        <v/>
      </c>
      <c r="L18" s="24" t="str">
        <f t="shared" si="1"/>
        <v/>
      </c>
      <c r="M18" s="25"/>
      <c r="N18" s="25"/>
      <c r="O18" s="22">
        <v>1</v>
      </c>
      <c r="P18" s="20" t="s">
        <v>162</v>
      </c>
      <c r="Q18" s="20" t="s">
        <v>163</v>
      </c>
      <c r="R18" s="20" t="s">
        <v>164</v>
      </c>
      <c r="S18" s="22">
        <v>172</v>
      </c>
      <c r="T18" s="23">
        <v>32.25</v>
      </c>
      <c r="U18" s="22">
        <v>1</v>
      </c>
      <c r="V18" s="22">
        <v>1</v>
      </c>
      <c r="W18" s="22">
        <v>0</v>
      </c>
    </row>
    <row r="19" spans="1:26" ht="75" x14ac:dyDescent="0.25">
      <c r="A19" s="20" t="s">
        <v>155</v>
      </c>
      <c r="B19" s="20" t="s">
        <v>156</v>
      </c>
      <c r="C19" s="20" t="s">
        <v>157</v>
      </c>
      <c r="D19" s="20" t="s">
        <v>158</v>
      </c>
      <c r="E19" s="21">
        <v>36.520000000000003</v>
      </c>
      <c r="F19" s="20" t="s">
        <v>159</v>
      </c>
      <c r="G19" s="20" t="s">
        <v>165</v>
      </c>
      <c r="H19" s="20" t="s">
        <v>168</v>
      </c>
      <c r="I19" s="20" t="s">
        <v>158</v>
      </c>
      <c r="J19" s="25"/>
      <c r="K19" s="24" t="str">
        <f t="shared" si="0"/>
        <v/>
      </c>
      <c r="L19" s="24" t="str">
        <f t="shared" si="1"/>
        <v/>
      </c>
      <c r="M19" s="25"/>
      <c r="N19" s="25"/>
      <c r="O19" s="22">
        <v>1</v>
      </c>
      <c r="P19" s="20" t="s">
        <v>162</v>
      </c>
      <c r="Q19" s="20" t="s">
        <v>163</v>
      </c>
      <c r="R19" s="20" t="s">
        <v>166</v>
      </c>
      <c r="S19" s="22">
        <v>172</v>
      </c>
      <c r="T19" s="23">
        <v>28.33</v>
      </c>
      <c r="U19" s="22">
        <v>1</v>
      </c>
      <c r="V19" s="22">
        <v>1</v>
      </c>
      <c r="W19" s="22">
        <v>0</v>
      </c>
    </row>
    <row r="20" spans="1:26" ht="60" x14ac:dyDescent="0.25">
      <c r="A20" s="20" t="s">
        <v>155</v>
      </c>
      <c r="B20" s="20" t="s">
        <v>156</v>
      </c>
      <c r="C20" s="20" t="s">
        <v>157</v>
      </c>
      <c r="D20" s="20" t="s">
        <v>158</v>
      </c>
      <c r="E20" s="21">
        <v>41.36</v>
      </c>
      <c r="F20" s="20" t="s">
        <v>159</v>
      </c>
      <c r="G20" s="20" t="s">
        <v>160</v>
      </c>
      <c r="H20" s="20" t="s">
        <v>169</v>
      </c>
      <c r="I20" s="20" t="s">
        <v>158</v>
      </c>
      <c r="J20" s="25"/>
      <c r="K20" s="24" t="str">
        <f t="shared" si="0"/>
        <v/>
      </c>
      <c r="L20" s="24" t="str">
        <f t="shared" si="1"/>
        <v/>
      </c>
      <c r="M20" s="25"/>
      <c r="N20" s="25"/>
      <c r="O20" s="22">
        <v>1</v>
      </c>
      <c r="P20" s="20" t="s">
        <v>162</v>
      </c>
      <c r="Q20" s="20" t="s">
        <v>163</v>
      </c>
      <c r="R20" s="20" t="s">
        <v>164</v>
      </c>
      <c r="S20" s="22">
        <v>173</v>
      </c>
      <c r="T20" s="23">
        <v>32.25</v>
      </c>
      <c r="U20" s="22">
        <v>1</v>
      </c>
      <c r="V20" s="22">
        <v>1</v>
      </c>
      <c r="W20" s="22">
        <v>0</v>
      </c>
    </row>
    <row r="21" spans="1:26" ht="60" x14ac:dyDescent="0.25">
      <c r="A21" s="20" t="s">
        <v>155</v>
      </c>
      <c r="B21" s="20" t="s">
        <v>156</v>
      </c>
      <c r="C21" s="20" t="s">
        <v>157</v>
      </c>
      <c r="D21" s="20" t="s">
        <v>158</v>
      </c>
      <c r="E21" s="21">
        <v>36.520000000000003</v>
      </c>
      <c r="F21" s="20" t="s">
        <v>159</v>
      </c>
      <c r="G21" s="20" t="s">
        <v>165</v>
      </c>
      <c r="H21" s="20" t="s">
        <v>169</v>
      </c>
      <c r="I21" s="20" t="s">
        <v>158</v>
      </c>
      <c r="J21" s="25"/>
      <c r="K21" s="24" t="str">
        <f t="shared" si="0"/>
        <v/>
      </c>
      <c r="L21" s="24" t="str">
        <f t="shared" si="1"/>
        <v/>
      </c>
      <c r="M21" s="25"/>
      <c r="N21" s="25"/>
      <c r="O21" s="22">
        <v>1</v>
      </c>
      <c r="P21" s="20" t="s">
        <v>162</v>
      </c>
      <c r="Q21" s="20" t="s">
        <v>163</v>
      </c>
      <c r="R21" s="20" t="s">
        <v>166</v>
      </c>
      <c r="S21" s="22">
        <v>173</v>
      </c>
      <c r="T21" s="23">
        <v>28.33</v>
      </c>
      <c r="U21" s="22">
        <v>1</v>
      </c>
      <c r="V21" s="22">
        <v>1</v>
      </c>
      <c r="W21" s="22">
        <v>0</v>
      </c>
    </row>
    <row r="22" spans="1:26" ht="30" x14ac:dyDescent="0.25">
      <c r="A22" s="20" t="s">
        <v>155</v>
      </c>
      <c r="B22" s="20" t="s">
        <v>156</v>
      </c>
      <c r="C22" s="20" t="s">
        <v>157</v>
      </c>
      <c r="D22" s="20" t="s">
        <v>158</v>
      </c>
      <c r="E22" s="21">
        <v>41.36</v>
      </c>
      <c r="F22" s="20" t="s">
        <v>159</v>
      </c>
      <c r="G22" s="20" t="s">
        <v>160</v>
      </c>
      <c r="H22" s="20" t="s">
        <v>170</v>
      </c>
      <c r="I22" s="20" t="s">
        <v>158</v>
      </c>
      <c r="J22" s="25"/>
      <c r="K22" s="24" t="str">
        <f t="shared" si="0"/>
        <v/>
      </c>
      <c r="L22" s="24" t="str">
        <f t="shared" si="1"/>
        <v/>
      </c>
      <c r="M22" s="25"/>
      <c r="N22" s="25"/>
      <c r="O22" s="22">
        <v>1</v>
      </c>
      <c r="P22" s="20" t="s">
        <v>162</v>
      </c>
      <c r="Q22" s="20" t="s">
        <v>163</v>
      </c>
      <c r="R22" s="20" t="s">
        <v>164</v>
      </c>
      <c r="S22" s="22">
        <v>174</v>
      </c>
      <c r="T22" s="23">
        <v>32.25</v>
      </c>
      <c r="U22" s="22">
        <v>1</v>
      </c>
      <c r="V22" s="22">
        <v>1</v>
      </c>
      <c r="W22" s="22">
        <v>0</v>
      </c>
    </row>
    <row r="23" spans="1:26" ht="30" x14ac:dyDescent="0.25">
      <c r="A23" s="20" t="s">
        <v>155</v>
      </c>
      <c r="B23" s="20" t="s">
        <v>156</v>
      </c>
      <c r="C23" s="20" t="s">
        <v>157</v>
      </c>
      <c r="D23" s="20" t="s">
        <v>158</v>
      </c>
      <c r="E23" s="21">
        <v>36.520000000000003</v>
      </c>
      <c r="F23" s="20" t="s">
        <v>159</v>
      </c>
      <c r="G23" s="20" t="s">
        <v>165</v>
      </c>
      <c r="H23" s="20" t="s">
        <v>170</v>
      </c>
      <c r="I23" s="20" t="s">
        <v>158</v>
      </c>
      <c r="J23" s="25"/>
      <c r="K23" s="24" t="str">
        <f t="shared" si="0"/>
        <v/>
      </c>
      <c r="L23" s="24" t="str">
        <f t="shared" si="1"/>
        <v/>
      </c>
      <c r="M23" s="25"/>
      <c r="N23" s="25"/>
      <c r="O23" s="22">
        <v>1</v>
      </c>
      <c r="P23" s="20" t="s">
        <v>162</v>
      </c>
      <c r="Q23" s="20" t="s">
        <v>163</v>
      </c>
      <c r="R23" s="20" t="s">
        <v>166</v>
      </c>
      <c r="S23" s="22">
        <v>174</v>
      </c>
      <c r="T23" s="23">
        <v>28.33</v>
      </c>
      <c r="U23" s="22">
        <v>1</v>
      </c>
      <c r="V23" s="22">
        <v>1</v>
      </c>
      <c r="W23" s="22">
        <v>0</v>
      </c>
    </row>
    <row r="24" spans="1:26" hidden="1" x14ac:dyDescent="0.2">
      <c r="K24" s="17" t="str">
        <f>IF(J24="","",#REF!*E24)</f>
        <v/>
      </c>
      <c r="M24" s="17"/>
      <c r="N24" s="17"/>
      <c r="P24"/>
      <c r="Q24"/>
      <c r="V24">
        <f>ROUND(E24,2)</f>
        <v>0</v>
      </c>
      <c r="W24" s="10"/>
      <c r="Y24"/>
      <c r="Z24"/>
    </row>
  </sheetData>
  <sheetProtection autoFilter="0"/>
  <autoFilter ref="A13:W24" xr:uid="{00000000-0009-0000-0000-000000000000}">
    <filterColumn colId="4">
      <customFilters>
        <customFilter operator="notEqual" val=" "/>
      </customFilters>
    </filterColumn>
  </autoFilter>
  <mergeCells count="2">
    <mergeCell ref="A6:B6"/>
    <mergeCell ref="A7:B7"/>
  </mergeCells>
  <dataValidations count="2">
    <dataValidation type="list" allowBlank="1" showInputMessage="1" showErrorMessage="1" sqref="A11" xr:uid="{00000000-0002-0000-0000-000000000000}">
      <formula1>inciso</formula1>
    </dataValidation>
    <dataValidation type="list" allowBlank="1" showInputMessage="1" showErrorMessage="1" sqref="C11" xr:uid="{00000000-0002-0000-0000-000001000000}">
      <formula1>númeroue</formula1>
    </dataValidation>
  </dataValidations>
  <pageMargins left="0.74803149606299213" right="0.74803149606299213" top="0.98425196850393704" bottom="0.98425196850393704" header="0" footer="0"/>
  <pageSetup paperSize="9" scale="58" fitToHeight="6" orientation="landscape" r:id="rId1"/>
  <headerFooter alignWithMargins="0">
    <oddFooter>&amp;LFormulario de pedido - CILU
FORM.COMP.020
Versión 01
07/11/2014
&amp;C&amp;A   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22"/>
  <sheetViews>
    <sheetView topLeftCell="A104" workbookViewId="0">
      <selection activeCell="D117" sqref="D117"/>
    </sheetView>
  </sheetViews>
  <sheetFormatPr baseColWidth="10" defaultColWidth="9.140625" defaultRowHeight="12.75" x14ac:dyDescent="0.2"/>
  <cols>
    <col min="4" max="4" width="28" customWidth="1"/>
  </cols>
  <sheetData>
    <row r="1" spans="1:8" x14ac:dyDescent="0.2">
      <c r="A1" s="2" t="s">
        <v>1</v>
      </c>
      <c r="B1" s="2" t="s">
        <v>2</v>
      </c>
      <c r="C1" s="2" t="s">
        <v>3</v>
      </c>
      <c r="D1" s="2" t="s">
        <v>4</v>
      </c>
    </row>
    <row r="2" spans="1:8" ht="89.25" x14ac:dyDescent="0.2">
      <c r="A2" s="3">
        <v>2</v>
      </c>
      <c r="B2" s="4" t="s">
        <v>5</v>
      </c>
      <c r="C2" s="5">
        <v>1</v>
      </c>
      <c r="D2" s="4" t="s">
        <v>6</v>
      </c>
      <c r="E2" t="str">
        <f t="shared" ref="E2:E48" si="0">A2&amp;C2</f>
        <v>21</v>
      </c>
      <c r="F2" s="4" t="s">
        <v>6</v>
      </c>
      <c r="G2" s="6"/>
    </row>
    <row r="3" spans="1:8" ht="38.25" x14ac:dyDescent="0.2">
      <c r="A3" s="3">
        <v>2</v>
      </c>
      <c r="B3" s="4" t="s">
        <v>5</v>
      </c>
      <c r="C3" s="5">
        <v>3</v>
      </c>
      <c r="D3" s="4" t="s">
        <v>7</v>
      </c>
      <c r="E3" t="str">
        <f t="shared" si="0"/>
        <v>23</v>
      </c>
      <c r="F3" s="4" t="s">
        <v>7</v>
      </c>
      <c r="G3" s="6">
        <v>2</v>
      </c>
      <c r="H3">
        <v>1</v>
      </c>
    </row>
    <row r="4" spans="1:8" ht="76.5" x14ac:dyDescent="0.2">
      <c r="A4" s="3">
        <v>3</v>
      </c>
      <c r="B4" s="4" t="s">
        <v>8</v>
      </c>
      <c r="C4" s="5">
        <v>1</v>
      </c>
      <c r="D4" s="4" t="s">
        <v>9</v>
      </c>
      <c r="E4" t="str">
        <f t="shared" si="0"/>
        <v>31</v>
      </c>
      <c r="F4" s="4" t="s">
        <v>9</v>
      </c>
      <c r="G4" s="6">
        <v>3</v>
      </c>
      <c r="H4">
        <v>2</v>
      </c>
    </row>
    <row r="5" spans="1:8" ht="51" x14ac:dyDescent="0.2">
      <c r="A5" s="3">
        <v>3</v>
      </c>
      <c r="B5" s="4" t="s">
        <v>8</v>
      </c>
      <c r="C5" s="5">
        <v>3</v>
      </c>
      <c r="D5" s="4" t="s">
        <v>135</v>
      </c>
      <c r="E5" t="str">
        <f t="shared" si="0"/>
        <v>33</v>
      </c>
      <c r="F5" s="4" t="s">
        <v>135</v>
      </c>
      <c r="G5" s="6">
        <v>4</v>
      </c>
      <c r="H5">
        <v>3</v>
      </c>
    </row>
    <row r="6" spans="1:8" ht="51" x14ac:dyDescent="0.2">
      <c r="A6" s="3">
        <v>3</v>
      </c>
      <c r="B6" s="4" t="s">
        <v>8</v>
      </c>
      <c r="C6" s="5">
        <v>4</v>
      </c>
      <c r="D6" s="4" t="s">
        <v>10</v>
      </c>
      <c r="E6" t="str">
        <f t="shared" si="0"/>
        <v>34</v>
      </c>
      <c r="F6" s="4" t="s">
        <v>10</v>
      </c>
      <c r="G6" s="6">
        <v>13</v>
      </c>
      <c r="H6">
        <v>4</v>
      </c>
    </row>
    <row r="7" spans="1:8" ht="51" x14ac:dyDescent="0.2">
      <c r="A7" s="3">
        <v>3</v>
      </c>
      <c r="B7" s="4" t="s">
        <v>8</v>
      </c>
      <c r="C7" s="5">
        <v>18</v>
      </c>
      <c r="D7" s="4" t="s">
        <v>11</v>
      </c>
      <c r="E7" t="str">
        <f t="shared" si="0"/>
        <v>318</v>
      </c>
      <c r="F7" s="4" t="s">
        <v>11</v>
      </c>
      <c r="G7" s="6">
        <v>25</v>
      </c>
      <c r="H7">
        <v>5</v>
      </c>
    </row>
    <row r="8" spans="1:8" ht="63.75" x14ac:dyDescent="0.2">
      <c r="A8" s="3">
        <v>3</v>
      </c>
      <c r="B8" s="4" t="s">
        <v>8</v>
      </c>
      <c r="C8" s="5">
        <v>23</v>
      </c>
      <c r="D8" s="4" t="s">
        <v>12</v>
      </c>
      <c r="E8" t="str">
        <f t="shared" si="0"/>
        <v>323</v>
      </c>
      <c r="F8" s="4" t="s">
        <v>12</v>
      </c>
      <c r="G8" s="6">
        <v>26</v>
      </c>
      <c r="H8">
        <v>6</v>
      </c>
    </row>
    <row r="9" spans="1:8" ht="89.25" x14ac:dyDescent="0.2">
      <c r="A9" s="3">
        <v>3</v>
      </c>
      <c r="B9" s="4" t="s">
        <v>8</v>
      </c>
      <c r="C9" s="5">
        <v>33</v>
      </c>
      <c r="D9" s="4" t="s">
        <v>13</v>
      </c>
      <c r="E9" t="str">
        <f t="shared" si="0"/>
        <v>333</v>
      </c>
      <c r="F9" s="4" t="s">
        <v>13</v>
      </c>
      <c r="G9" s="6">
        <v>27</v>
      </c>
      <c r="H9">
        <v>7</v>
      </c>
    </row>
    <row r="10" spans="1:8" ht="89.25" x14ac:dyDescent="0.2">
      <c r="A10" s="3">
        <v>3</v>
      </c>
      <c r="B10" s="4" t="s">
        <v>8</v>
      </c>
      <c r="C10" s="5">
        <v>35</v>
      </c>
      <c r="D10" s="4" t="s">
        <v>123</v>
      </c>
      <c r="E10" t="str">
        <f t="shared" si="0"/>
        <v>335</v>
      </c>
      <c r="F10" s="4" t="s">
        <v>123</v>
      </c>
      <c r="G10" s="6">
        <v>29</v>
      </c>
      <c r="H10">
        <v>8</v>
      </c>
    </row>
    <row r="11" spans="1:8" ht="63.75" x14ac:dyDescent="0.2">
      <c r="A11" s="3">
        <v>3</v>
      </c>
      <c r="B11" s="4" t="s">
        <v>8</v>
      </c>
      <c r="C11" s="5">
        <v>39</v>
      </c>
      <c r="D11" s="4" t="s">
        <v>14</v>
      </c>
      <c r="E11" t="str">
        <f t="shared" si="0"/>
        <v>339</v>
      </c>
      <c r="F11" s="4" t="s">
        <v>14</v>
      </c>
      <c r="H11">
        <v>9</v>
      </c>
    </row>
    <row r="12" spans="1:8" ht="63.75" x14ac:dyDescent="0.2">
      <c r="A12" s="3">
        <v>4</v>
      </c>
      <c r="B12" s="4" t="s">
        <v>15</v>
      </c>
      <c r="C12" s="5">
        <v>1</v>
      </c>
      <c r="D12" s="4" t="s">
        <v>16</v>
      </c>
      <c r="E12" t="str">
        <f t="shared" si="0"/>
        <v>41</v>
      </c>
      <c r="F12" s="4" t="s">
        <v>16</v>
      </c>
      <c r="H12">
        <v>10</v>
      </c>
    </row>
    <row r="13" spans="1:8" ht="51" x14ac:dyDescent="0.2">
      <c r="A13" s="3">
        <v>4</v>
      </c>
      <c r="B13" s="4" t="s">
        <v>15</v>
      </c>
      <c r="C13" s="5">
        <v>2</v>
      </c>
      <c r="D13" s="4" t="s">
        <v>17</v>
      </c>
      <c r="E13" t="str">
        <f t="shared" si="0"/>
        <v>42</v>
      </c>
      <c r="F13" s="4" t="s">
        <v>17</v>
      </c>
      <c r="H13">
        <v>11</v>
      </c>
    </row>
    <row r="14" spans="1:8" ht="63.75" x14ac:dyDescent="0.2">
      <c r="A14" s="3">
        <v>4</v>
      </c>
      <c r="B14" s="4" t="s">
        <v>15</v>
      </c>
      <c r="C14" s="5">
        <v>4</v>
      </c>
      <c r="D14" s="4" t="s">
        <v>18</v>
      </c>
      <c r="E14" t="str">
        <f t="shared" si="0"/>
        <v>44</v>
      </c>
      <c r="F14" s="4" t="s">
        <v>18</v>
      </c>
      <c r="H14">
        <v>12</v>
      </c>
    </row>
    <row r="15" spans="1:8" ht="51" x14ac:dyDescent="0.2">
      <c r="A15" s="3">
        <v>4</v>
      </c>
      <c r="B15" s="4" t="s">
        <v>15</v>
      </c>
      <c r="C15" s="5">
        <v>5</v>
      </c>
      <c r="D15" s="4" t="s">
        <v>19</v>
      </c>
      <c r="E15" t="str">
        <f t="shared" si="0"/>
        <v>45</v>
      </c>
      <c r="F15" s="4" t="s">
        <v>19</v>
      </c>
      <c r="H15">
        <v>103</v>
      </c>
    </row>
    <row r="16" spans="1:8" ht="63.75" x14ac:dyDescent="0.2">
      <c r="A16" s="3">
        <v>4</v>
      </c>
      <c r="B16" s="4" t="s">
        <v>15</v>
      </c>
      <c r="C16" s="5">
        <v>6</v>
      </c>
      <c r="D16" s="4" t="s">
        <v>20</v>
      </c>
      <c r="E16" t="str">
        <f t="shared" si="0"/>
        <v>46</v>
      </c>
      <c r="F16" s="4" t="s">
        <v>20</v>
      </c>
      <c r="H16">
        <v>14</v>
      </c>
    </row>
    <row r="17" spans="1:8" ht="51" x14ac:dyDescent="0.2">
      <c r="A17" s="3">
        <v>4</v>
      </c>
      <c r="B17" s="4" t="s">
        <v>15</v>
      </c>
      <c r="C17" s="5">
        <v>7</v>
      </c>
      <c r="D17" s="4" t="s">
        <v>21</v>
      </c>
      <c r="E17" t="str">
        <f t="shared" si="0"/>
        <v>47</v>
      </c>
      <c r="F17" s="4" t="s">
        <v>21</v>
      </c>
      <c r="H17">
        <v>15</v>
      </c>
    </row>
    <row r="18" spans="1:8" ht="51" x14ac:dyDescent="0.2">
      <c r="A18" s="3">
        <v>4</v>
      </c>
      <c r="B18" s="4" t="s">
        <v>15</v>
      </c>
      <c r="C18" s="5">
        <v>8</v>
      </c>
      <c r="D18" s="4" t="s">
        <v>22</v>
      </c>
      <c r="E18" t="str">
        <f t="shared" si="0"/>
        <v>48</v>
      </c>
      <c r="F18" s="4" t="s">
        <v>22</v>
      </c>
      <c r="H18">
        <v>16</v>
      </c>
    </row>
    <row r="19" spans="1:8" ht="51" x14ac:dyDescent="0.2">
      <c r="A19" s="3">
        <v>4</v>
      </c>
      <c r="B19" s="4" t="s">
        <v>15</v>
      </c>
      <c r="C19" s="5">
        <v>9</v>
      </c>
      <c r="D19" s="4" t="s">
        <v>23</v>
      </c>
      <c r="E19" t="str">
        <f t="shared" si="0"/>
        <v>49</v>
      </c>
      <c r="F19" s="4" t="s">
        <v>23</v>
      </c>
      <c r="H19">
        <v>17</v>
      </c>
    </row>
    <row r="20" spans="1:8" ht="38.25" x14ac:dyDescent="0.2">
      <c r="A20" s="3">
        <v>4</v>
      </c>
      <c r="B20" s="4" t="s">
        <v>15</v>
      </c>
      <c r="C20" s="5">
        <v>10</v>
      </c>
      <c r="D20" s="4" t="s">
        <v>24</v>
      </c>
      <c r="E20" t="str">
        <f t="shared" si="0"/>
        <v>410</v>
      </c>
      <c r="F20" s="4" t="s">
        <v>24</v>
      </c>
      <c r="H20">
        <v>18</v>
      </c>
    </row>
    <row r="21" spans="1:8" ht="38.25" x14ac:dyDescent="0.2">
      <c r="A21" s="3">
        <v>4</v>
      </c>
      <c r="B21" s="4" t="s">
        <v>15</v>
      </c>
      <c r="C21" s="5">
        <v>11</v>
      </c>
      <c r="D21" s="4" t="s">
        <v>25</v>
      </c>
      <c r="E21" t="str">
        <f t="shared" si="0"/>
        <v>411</v>
      </c>
      <c r="F21" s="4" t="s">
        <v>25</v>
      </c>
      <c r="H21">
        <v>19</v>
      </c>
    </row>
    <row r="22" spans="1:8" ht="51" x14ac:dyDescent="0.2">
      <c r="A22" s="3">
        <v>4</v>
      </c>
      <c r="B22" s="4" t="s">
        <v>15</v>
      </c>
      <c r="C22" s="5">
        <v>12</v>
      </c>
      <c r="D22" s="4" t="s">
        <v>26</v>
      </c>
      <c r="E22" t="str">
        <f t="shared" si="0"/>
        <v>412</v>
      </c>
      <c r="F22" s="4" t="s">
        <v>26</v>
      </c>
      <c r="H22">
        <v>20</v>
      </c>
    </row>
    <row r="23" spans="1:8" ht="63.75" x14ac:dyDescent="0.2">
      <c r="A23" s="3">
        <v>4</v>
      </c>
      <c r="B23" s="4" t="s">
        <v>15</v>
      </c>
      <c r="C23" s="5">
        <v>13</v>
      </c>
      <c r="D23" s="4" t="s">
        <v>27</v>
      </c>
      <c r="E23" t="str">
        <f t="shared" si="0"/>
        <v>413</v>
      </c>
      <c r="F23" s="4" t="s">
        <v>27</v>
      </c>
      <c r="H23">
        <v>21</v>
      </c>
    </row>
    <row r="24" spans="1:8" ht="63.75" x14ac:dyDescent="0.2">
      <c r="A24" s="3">
        <v>4</v>
      </c>
      <c r="B24" s="4" t="s">
        <v>15</v>
      </c>
      <c r="C24" s="5">
        <v>14</v>
      </c>
      <c r="D24" s="4" t="s">
        <v>28</v>
      </c>
      <c r="E24" t="str">
        <f t="shared" si="0"/>
        <v>414</v>
      </c>
      <c r="F24" s="4" t="s">
        <v>28</v>
      </c>
      <c r="H24">
        <v>22</v>
      </c>
    </row>
    <row r="25" spans="1:8" ht="51" x14ac:dyDescent="0.2">
      <c r="A25" s="3">
        <v>4</v>
      </c>
      <c r="B25" s="4" t="s">
        <v>15</v>
      </c>
      <c r="C25" s="5">
        <v>15</v>
      </c>
      <c r="D25" s="4" t="s">
        <v>29</v>
      </c>
      <c r="E25" t="str">
        <f t="shared" si="0"/>
        <v>415</v>
      </c>
      <c r="F25" s="4" t="s">
        <v>29</v>
      </c>
      <c r="H25">
        <v>23</v>
      </c>
    </row>
    <row r="26" spans="1:8" ht="38.25" x14ac:dyDescent="0.2">
      <c r="A26" s="3">
        <v>4</v>
      </c>
      <c r="B26" s="4" t="s">
        <v>15</v>
      </c>
      <c r="C26" s="5">
        <v>16</v>
      </c>
      <c r="D26" s="4" t="s">
        <v>30</v>
      </c>
      <c r="E26" t="str">
        <f t="shared" si="0"/>
        <v>416</v>
      </c>
      <c r="F26" s="4" t="s">
        <v>30</v>
      </c>
      <c r="H26">
        <v>24</v>
      </c>
    </row>
    <row r="27" spans="1:8" ht="38.25" x14ac:dyDescent="0.2">
      <c r="A27" s="3">
        <v>4</v>
      </c>
      <c r="B27" s="4" t="s">
        <v>15</v>
      </c>
      <c r="C27" s="5">
        <v>17</v>
      </c>
      <c r="D27" s="4" t="s">
        <v>31</v>
      </c>
      <c r="E27" t="str">
        <f t="shared" si="0"/>
        <v>417</v>
      </c>
      <c r="F27" s="4" t="s">
        <v>31</v>
      </c>
      <c r="H27">
        <v>25</v>
      </c>
    </row>
    <row r="28" spans="1:8" ht="38.25" x14ac:dyDescent="0.2">
      <c r="A28" s="3">
        <v>4</v>
      </c>
      <c r="B28" s="4" t="s">
        <v>15</v>
      </c>
      <c r="C28" s="5">
        <v>18</v>
      </c>
      <c r="D28" s="4" t="s">
        <v>32</v>
      </c>
      <c r="E28" t="str">
        <f t="shared" si="0"/>
        <v>418</v>
      </c>
      <c r="F28" s="4" t="s">
        <v>32</v>
      </c>
      <c r="H28">
        <v>26</v>
      </c>
    </row>
    <row r="29" spans="1:8" ht="51" x14ac:dyDescent="0.2">
      <c r="A29" s="3">
        <v>4</v>
      </c>
      <c r="B29" s="4" t="s">
        <v>15</v>
      </c>
      <c r="C29" s="5">
        <v>19</v>
      </c>
      <c r="D29" s="4" t="s">
        <v>33</v>
      </c>
      <c r="E29" t="str">
        <f t="shared" si="0"/>
        <v>419</v>
      </c>
      <c r="F29" s="4" t="s">
        <v>33</v>
      </c>
      <c r="H29">
        <v>27</v>
      </c>
    </row>
    <row r="30" spans="1:8" ht="51" x14ac:dyDescent="0.2">
      <c r="A30" s="3">
        <v>4</v>
      </c>
      <c r="B30" s="4" t="s">
        <v>15</v>
      </c>
      <c r="C30" s="5">
        <v>20</v>
      </c>
      <c r="D30" s="4" t="s">
        <v>34</v>
      </c>
      <c r="E30" t="str">
        <f t="shared" si="0"/>
        <v>420</v>
      </c>
      <c r="F30" s="4" t="s">
        <v>34</v>
      </c>
      <c r="H30">
        <v>28</v>
      </c>
    </row>
    <row r="31" spans="1:8" ht="63.75" x14ac:dyDescent="0.2">
      <c r="A31" s="3">
        <v>4</v>
      </c>
      <c r="B31" s="4" t="s">
        <v>15</v>
      </c>
      <c r="C31" s="5">
        <v>21</v>
      </c>
      <c r="D31" s="4" t="s">
        <v>35</v>
      </c>
      <c r="E31" t="str">
        <f t="shared" si="0"/>
        <v>421</v>
      </c>
      <c r="F31" s="4" t="s">
        <v>35</v>
      </c>
      <c r="H31">
        <v>29</v>
      </c>
    </row>
    <row r="32" spans="1:8" ht="51" x14ac:dyDescent="0.2">
      <c r="A32" s="3">
        <v>4</v>
      </c>
      <c r="B32" s="4" t="s">
        <v>15</v>
      </c>
      <c r="C32" s="5">
        <v>22</v>
      </c>
      <c r="D32" s="4" t="s">
        <v>36</v>
      </c>
      <c r="E32" t="str">
        <f t="shared" si="0"/>
        <v>422</v>
      </c>
      <c r="F32" s="4" t="s">
        <v>36</v>
      </c>
      <c r="H32">
        <v>30</v>
      </c>
    </row>
    <row r="33" spans="1:8" ht="51" x14ac:dyDescent="0.2">
      <c r="A33" s="3">
        <v>4</v>
      </c>
      <c r="B33" s="4" t="s">
        <v>15</v>
      </c>
      <c r="C33" s="5">
        <v>23</v>
      </c>
      <c r="D33" s="4" t="s">
        <v>37</v>
      </c>
      <c r="E33" t="str">
        <f t="shared" si="0"/>
        <v>423</v>
      </c>
      <c r="F33" s="4" t="s">
        <v>37</v>
      </c>
      <c r="H33">
        <v>31</v>
      </c>
    </row>
    <row r="34" spans="1:8" ht="63.75" x14ac:dyDescent="0.2">
      <c r="A34" s="3">
        <v>4</v>
      </c>
      <c r="B34" s="4" t="s">
        <v>15</v>
      </c>
      <c r="C34" s="5">
        <v>24</v>
      </c>
      <c r="D34" s="4" t="s">
        <v>38</v>
      </c>
      <c r="E34" t="str">
        <f t="shared" si="0"/>
        <v>424</v>
      </c>
      <c r="F34" s="4" t="s">
        <v>38</v>
      </c>
      <c r="H34">
        <v>32</v>
      </c>
    </row>
    <row r="35" spans="1:8" ht="63.75" x14ac:dyDescent="0.2">
      <c r="A35" s="3">
        <v>4</v>
      </c>
      <c r="B35" s="4" t="s">
        <v>15</v>
      </c>
      <c r="C35" s="5">
        <v>25</v>
      </c>
      <c r="D35" s="4" t="s">
        <v>39</v>
      </c>
      <c r="E35" t="str">
        <f t="shared" si="0"/>
        <v>425</v>
      </c>
      <c r="F35" s="4" t="s">
        <v>39</v>
      </c>
      <c r="H35">
        <v>33</v>
      </c>
    </row>
    <row r="36" spans="1:8" ht="63.75" x14ac:dyDescent="0.2">
      <c r="A36" s="3">
        <v>4</v>
      </c>
      <c r="B36" s="4" t="s">
        <v>15</v>
      </c>
      <c r="C36" s="5">
        <v>26</v>
      </c>
      <c r="D36" s="4" t="s">
        <v>124</v>
      </c>
      <c r="E36" t="str">
        <f t="shared" si="0"/>
        <v>426</v>
      </c>
      <c r="F36" s="4" t="s">
        <v>124</v>
      </c>
      <c r="H36">
        <v>34</v>
      </c>
    </row>
    <row r="37" spans="1:8" ht="89.25" x14ac:dyDescent="0.2">
      <c r="A37" s="3">
        <v>4</v>
      </c>
      <c r="B37" s="4" t="s">
        <v>15</v>
      </c>
      <c r="C37" s="5">
        <v>27</v>
      </c>
      <c r="D37" s="4" t="s">
        <v>40</v>
      </c>
      <c r="E37" t="str">
        <f t="shared" si="0"/>
        <v>427</v>
      </c>
      <c r="F37" s="4" t="s">
        <v>40</v>
      </c>
      <c r="H37">
        <v>35</v>
      </c>
    </row>
    <row r="38" spans="1:8" ht="51" x14ac:dyDescent="0.2">
      <c r="A38" s="3">
        <v>4</v>
      </c>
      <c r="B38" s="4" t="s">
        <v>15</v>
      </c>
      <c r="C38" s="5">
        <v>28</v>
      </c>
      <c r="D38" s="4" t="s">
        <v>41</v>
      </c>
      <c r="E38" t="str">
        <f t="shared" si="0"/>
        <v>428</v>
      </c>
      <c r="F38" s="4" t="s">
        <v>41</v>
      </c>
      <c r="H38">
        <v>36</v>
      </c>
    </row>
    <row r="39" spans="1:8" ht="38.25" x14ac:dyDescent="0.2">
      <c r="A39" s="3">
        <v>4</v>
      </c>
      <c r="B39" s="4" t="s">
        <v>15</v>
      </c>
      <c r="C39" s="5">
        <v>29</v>
      </c>
      <c r="D39" s="4" t="s">
        <v>42</v>
      </c>
      <c r="E39" t="str">
        <f t="shared" si="0"/>
        <v>429</v>
      </c>
      <c r="F39" s="4" t="s">
        <v>42</v>
      </c>
      <c r="H39">
        <v>37</v>
      </c>
    </row>
    <row r="40" spans="1:8" ht="63.75" x14ac:dyDescent="0.2">
      <c r="A40" s="3">
        <v>4</v>
      </c>
      <c r="B40" s="4" t="s">
        <v>15</v>
      </c>
      <c r="C40" s="5">
        <v>30</v>
      </c>
      <c r="D40" s="4" t="s">
        <v>43</v>
      </c>
      <c r="E40" t="str">
        <f t="shared" si="0"/>
        <v>430</v>
      </c>
      <c r="F40" s="4" t="s">
        <v>43</v>
      </c>
      <c r="H40">
        <v>38</v>
      </c>
    </row>
    <row r="41" spans="1:8" ht="63.75" x14ac:dyDescent="0.2">
      <c r="A41" s="3">
        <v>4</v>
      </c>
      <c r="B41" s="4" t="s">
        <v>15</v>
      </c>
      <c r="C41" s="5">
        <v>31</v>
      </c>
      <c r="D41" s="4" t="s">
        <v>44</v>
      </c>
      <c r="E41" t="str">
        <f t="shared" si="0"/>
        <v>431</v>
      </c>
      <c r="F41" s="4" t="s">
        <v>44</v>
      </c>
      <c r="H41">
        <v>39</v>
      </c>
    </row>
    <row r="42" spans="1:8" ht="76.5" x14ac:dyDescent="0.2">
      <c r="A42" s="3">
        <v>4</v>
      </c>
      <c r="B42" s="4" t="s">
        <v>15</v>
      </c>
      <c r="C42" s="5">
        <v>32</v>
      </c>
      <c r="D42" s="4" t="s">
        <v>45</v>
      </c>
      <c r="E42" t="str">
        <f t="shared" si="0"/>
        <v>432</v>
      </c>
      <c r="F42" s="4" t="s">
        <v>45</v>
      </c>
      <c r="H42">
        <v>40</v>
      </c>
    </row>
    <row r="43" spans="1:8" ht="38.25" x14ac:dyDescent="0.2">
      <c r="A43" s="3">
        <v>4</v>
      </c>
      <c r="B43" s="4" t="s">
        <v>15</v>
      </c>
      <c r="C43" s="5">
        <v>33</v>
      </c>
      <c r="D43" s="4" t="s">
        <v>132</v>
      </c>
      <c r="E43" t="str">
        <f>A43&amp;C43</f>
        <v>433</v>
      </c>
      <c r="F43" s="4" t="s">
        <v>132</v>
      </c>
      <c r="H43">
        <v>41</v>
      </c>
    </row>
    <row r="44" spans="1:8" ht="63.75" x14ac:dyDescent="0.2">
      <c r="A44" s="3">
        <v>13</v>
      </c>
      <c r="B44" s="4" t="s">
        <v>46</v>
      </c>
      <c r="C44" s="5">
        <v>6</v>
      </c>
      <c r="D44" s="4" t="s">
        <v>47</v>
      </c>
      <c r="E44" t="str">
        <f t="shared" si="0"/>
        <v>136</v>
      </c>
      <c r="F44" s="4" t="s">
        <v>47</v>
      </c>
      <c r="H44">
        <v>42</v>
      </c>
    </row>
    <row r="45" spans="1:8" ht="76.5" x14ac:dyDescent="0.2">
      <c r="A45" s="3">
        <v>25</v>
      </c>
      <c r="B45" s="4" t="s">
        <v>48</v>
      </c>
      <c r="C45" s="5">
        <v>1</v>
      </c>
      <c r="D45" s="4" t="s">
        <v>49</v>
      </c>
      <c r="E45" t="str">
        <f t="shared" si="0"/>
        <v>251</v>
      </c>
      <c r="F45" s="4" t="s">
        <v>49</v>
      </c>
      <c r="H45">
        <v>43</v>
      </c>
    </row>
    <row r="46" spans="1:8" ht="76.5" x14ac:dyDescent="0.2">
      <c r="A46" s="3">
        <v>25</v>
      </c>
      <c r="B46" s="4" t="s">
        <v>48</v>
      </c>
      <c r="C46" s="5">
        <v>2</v>
      </c>
      <c r="D46" s="4" t="s">
        <v>50</v>
      </c>
      <c r="E46" t="str">
        <f t="shared" si="0"/>
        <v>252</v>
      </c>
      <c r="F46" s="4" t="s">
        <v>50</v>
      </c>
      <c r="H46">
        <v>44</v>
      </c>
    </row>
    <row r="47" spans="1:8" ht="38.25" x14ac:dyDescent="0.2">
      <c r="A47" s="3">
        <v>26</v>
      </c>
      <c r="B47" s="4" t="s">
        <v>51</v>
      </c>
      <c r="C47" s="5">
        <v>15</v>
      </c>
      <c r="D47" s="4" t="s">
        <v>52</v>
      </c>
      <c r="E47" t="str">
        <f t="shared" si="0"/>
        <v>2615</v>
      </c>
      <c r="F47" s="4" t="s">
        <v>52</v>
      </c>
      <c r="H47">
        <v>45</v>
      </c>
    </row>
    <row r="48" spans="1:8" ht="38.25" x14ac:dyDescent="0.2">
      <c r="A48" s="3">
        <v>26</v>
      </c>
      <c r="B48" s="4" t="s">
        <v>51</v>
      </c>
      <c r="C48" s="5">
        <v>1</v>
      </c>
      <c r="D48" t="s">
        <v>53</v>
      </c>
      <c r="E48" t="str">
        <f t="shared" si="0"/>
        <v>261</v>
      </c>
      <c r="F48" t="s">
        <v>53</v>
      </c>
      <c r="H48">
        <v>46</v>
      </c>
    </row>
    <row r="49" spans="1:8" ht="76.5" x14ac:dyDescent="0.2">
      <c r="A49" s="3">
        <v>27</v>
      </c>
      <c r="B49" s="4" t="s">
        <v>54</v>
      </c>
      <c r="C49" s="5">
        <v>1</v>
      </c>
      <c r="D49" s="4" t="s">
        <v>54</v>
      </c>
      <c r="E49" t="str">
        <f>A49&amp;C49</f>
        <v>271</v>
      </c>
      <c r="F49" s="4" t="s">
        <v>54</v>
      </c>
      <c r="H49">
        <v>47</v>
      </c>
    </row>
    <row r="50" spans="1:8" x14ac:dyDescent="0.2">
      <c r="A50">
        <v>29</v>
      </c>
      <c r="B50" t="s">
        <v>55</v>
      </c>
      <c r="C50">
        <v>1</v>
      </c>
      <c r="D50" t="s">
        <v>56</v>
      </c>
      <c r="E50" t="str">
        <f>A50&amp;C50</f>
        <v>291</v>
      </c>
      <c r="F50" t="str">
        <f>D50</f>
        <v>Dirección General de Secretaría</v>
      </c>
      <c r="H50">
        <v>48</v>
      </c>
    </row>
    <row r="51" spans="1:8" x14ac:dyDescent="0.2">
      <c r="A51">
        <v>29</v>
      </c>
      <c r="B51" t="s">
        <v>55</v>
      </c>
      <c r="C51">
        <v>2</v>
      </c>
      <c r="D51" t="s">
        <v>57</v>
      </c>
      <c r="E51" t="str">
        <f t="shared" ref="E51:E114" si="1">A51&amp;C51</f>
        <v>292</v>
      </c>
      <c r="F51" t="str">
        <f t="shared" ref="F51:F114" si="2">D51</f>
        <v>Unidad de Atención Ambulatoria Extrahospitalaria</v>
      </c>
      <c r="H51">
        <v>49</v>
      </c>
    </row>
    <row r="52" spans="1:8" x14ac:dyDescent="0.2">
      <c r="A52">
        <v>29</v>
      </c>
      <c r="B52" t="s">
        <v>55</v>
      </c>
      <c r="C52">
        <v>3</v>
      </c>
      <c r="D52" t="s">
        <v>58</v>
      </c>
      <c r="E52" t="str">
        <f t="shared" si="1"/>
        <v>293</v>
      </c>
      <c r="F52" t="str">
        <f t="shared" si="2"/>
        <v>Unidad de Atención Cardio - Respiratoria</v>
      </c>
      <c r="H52">
        <v>50</v>
      </c>
    </row>
    <row r="53" spans="1:8" x14ac:dyDescent="0.2">
      <c r="A53">
        <v>29</v>
      </c>
      <c r="B53" t="s">
        <v>55</v>
      </c>
      <c r="C53">
        <v>4</v>
      </c>
      <c r="D53" t="s">
        <v>59</v>
      </c>
      <c r="E53" t="str">
        <f t="shared" si="1"/>
        <v>294</v>
      </c>
      <c r="F53" t="str">
        <f t="shared" si="2"/>
        <v>Centro Hospitalario Pereira Rossell</v>
      </c>
      <c r="H53">
        <v>51</v>
      </c>
    </row>
    <row r="54" spans="1:8" x14ac:dyDescent="0.2">
      <c r="A54">
        <v>29</v>
      </c>
      <c r="B54" t="s">
        <v>55</v>
      </c>
      <c r="C54">
        <v>5</v>
      </c>
      <c r="D54" t="s">
        <v>60</v>
      </c>
      <c r="E54" t="str">
        <f t="shared" si="1"/>
        <v>295</v>
      </c>
      <c r="F54" t="str">
        <f t="shared" si="2"/>
        <v>Hospital Maciel</v>
      </c>
      <c r="H54">
        <v>52</v>
      </c>
    </row>
    <row r="55" spans="1:8" x14ac:dyDescent="0.2">
      <c r="A55">
        <v>29</v>
      </c>
      <c r="B55" t="s">
        <v>55</v>
      </c>
      <c r="C55">
        <v>6</v>
      </c>
      <c r="D55" t="s">
        <v>61</v>
      </c>
      <c r="E55" t="str">
        <f t="shared" si="1"/>
        <v>296</v>
      </c>
      <c r="F55" t="str">
        <f t="shared" si="2"/>
        <v>Hospital Pasteur</v>
      </c>
      <c r="H55">
        <v>53</v>
      </c>
    </row>
    <row r="56" spans="1:8" x14ac:dyDescent="0.2">
      <c r="A56">
        <v>29</v>
      </c>
      <c r="B56" t="s">
        <v>55</v>
      </c>
      <c r="C56">
        <v>7</v>
      </c>
      <c r="D56" t="s">
        <v>62</v>
      </c>
      <c r="E56" t="str">
        <f t="shared" si="1"/>
        <v>297</v>
      </c>
      <c r="F56" t="str">
        <f t="shared" si="2"/>
        <v>Hospital Vilardebó</v>
      </c>
      <c r="H56">
        <v>54</v>
      </c>
    </row>
    <row r="57" spans="1:8" x14ac:dyDescent="0.2">
      <c r="A57">
        <v>29</v>
      </c>
      <c r="B57" t="s">
        <v>55</v>
      </c>
      <c r="C57">
        <v>8</v>
      </c>
      <c r="D57" t="s">
        <v>63</v>
      </c>
      <c r="E57" t="str">
        <f t="shared" si="1"/>
        <v>298</v>
      </c>
      <c r="F57" t="str">
        <f t="shared" si="2"/>
        <v>Instituto Nacional de Oncología</v>
      </c>
      <c r="H57">
        <v>55</v>
      </c>
    </row>
    <row r="58" spans="1:8" x14ac:dyDescent="0.2">
      <c r="A58">
        <v>29</v>
      </c>
      <c r="B58" t="s">
        <v>55</v>
      </c>
      <c r="C58">
        <v>9</v>
      </c>
      <c r="D58" t="s">
        <v>64</v>
      </c>
      <c r="E58" t="str">
        <f t="shared" si="1"/>
        <v>299</v>
      </c>
      <c r="F58" t="str">
        <f t="shared" si="2"/>
        <v>Servicio Nacional de Ortopedia y Traumatología</v>
      </c>
      <c r="H58">
        <v>56</v>
      </c>
    </row>
    <row r="59" spans="1:8" x14ac:dyDescent="0.2">
      <c r="A59">
        <v>29</v>
      </c>
      <c r="B59" t="s">
        <v>55</v>
      </c>
      <c r="C59">
        <v>10</v>
      </c>
      <c r="D59" t="s">
        <v>65</v>
      </c>
      <c r="E59" t="str">
        <f t="shared" si="1"/>
        <v>2910</v>
      </c>
      <c r="F59" t="str">
        <f t="shared" si="2"/>
        <v>Instituto Nal. De Reumatología Prof. Dr. Moisés Mizraji</v>
      </c>
      <c r="H59">
        <v>571</v>
      </c>
    </row>
    <row r="60" spans="1:8" x14ac:dyDescent="0.2">
      <c r="A60">
        <v>29</v>
      </c>
      <c r="B60" t="s">
        <v>55</v>
      </c>
      <c r="C60">
        <v>12</v>
      </c>
      <c r="D60" t="s">
        <v>66</v>
      </c>
      <c r="E60" t="str">
        <f t="shared" si="1"/>
        <v>2912</v>
      </c>
      <c r="F60" t="str">
        <f t="shared" si="2"/>
        <v>Hospital Dr. Gustavo Saint Bois</v>
      </c>
      <c r="H60">
        <v>572</v>
      </c>
    </row>
    <row r="61" spans="1:8" x14ac:dyDescent="0.2">
      <c r="A61">
        <v>29</v>
      </c>
      <c r="B61" t="s">
        <v>55</v>
      </c>
      <c r="C61">
        <v>103</v>
      </c>
      <c r="D61" t="s">
        <v>136</v>
      </c>
      <c r="E61" t="str">
        <f t="shared" si="1"/>
        <v>29103</v>
      </c>
      <c r="F61" t="str">
        <f t="shared" si="2"/>
        <v>Centro de Rehabilitación Médico Ocupacional y Psicosocial</v>
      </c>
      <c r="H61">
        <v>573</v>
      </c>
    </row>
    <row r="62" spans="1:8" x14ac:dyDescent="0.2">
      <c r="A62">
        <v>29</v>
      </c>
      <c r="B62" t="s">
        <v>55</v>
      </c>
      <c r="C62">
        <v>15</v>
      </c>
      <c r="D62" t="s">
        <v>67</v>
      </c>
      <c r="E62" t="str">
        <f t="shared" si="1"/>
        <v>2915</v>
      </c>
      <c r="F62" t="str">
        <f t="shared" si="2"/>
        <v>Centro Departamental de Artigas</v>
      </c>
      <c r="H62">
        <v>58</v>
      </c>
    </row>
    <row r="63" spans="1:8" x14ac:dyDescent="0.2">
      <c r="A63">
        <v>29</v>
      </c>
      <c r="B63" t="s">
        <v>55</v>
      </c>
      <c r="C63">
        <v>16</v>
      </c>
      <c r="D63" t="s">
        <v>68</v>
      </c>
      <c r="E63" t="str">
        <f t="shared" si="1"/>
        <v>2916</v>
      </c>
      <c r="F63" t="str">
        <f t="shared" si="2"/>
        <v>Centro Departamental de Canelones</v>
      </c>
      <c r="H63">
        <v>59</v>
      </c>
    </row>
    <row r="64" spans="1:8" x14ac:dyDescent="0.2">
      <c r="A64">
        <v>29</v>
      </c>
      <c r="B64" t="s">
        <v>55</v>
      </c>
      <c r="C64">
        <v>17</v>
      </c>
      <c r="D64" t="s">
        <v>69</v>
      </c>
      <c r="E64" t="str">
        <f t="shared" si="1"/>
        <v>2917</v>
      </c>
      <c r="F64" t="str">
        <f t="shared" si="2"/>
        <v>Centro Departamental de Cerro Largo</v>
      </c>
      <c r="H64">
        <v>60</v>
      </c>
    </row>
    <row r="65" spans="1:8" x14ac:dyDescent="0.2">
      <c r="A65">
        <v>29</v>
      </c>
      <c r="B65" t="s">
        <v>55</v>
      </c>
      <c r="C65">
        <v>18</v>
      </c>
      <c r="D65" t="s">
        <v>70</v>
      </c>
      <c r="E65" t="str">
        <f t="shared" si="1"/>
        <v>2918</v>
      </c>
      <c r="F65" t="str">
        <f t="shared" si="2"/>
        <v>Centro Departamental de Salud Pública de Colonia</v>
      </c>
      <c r="H65">
        <v>61</v>
      </c>
    </row>
    <row r="66" spans="1:8" x14ac:dyDescent="0.2">
      <c r="A66">
        <v>29</v>
      </c>
      <c r="B66" t="s">
        <v>55</v>
      </c>
      <c r="C66">
        <v>19</v>
      </c>
      <c r="D66" t="s">
        <v>71</v>
      </c>
      <c r="E66" t="str">
        <f t="shared" si="1"/>
        <v>2919</v>
      </c>
      <c r="F66" t="str">
        <f t="shared" si="2"/>
        <v>Centro Departamental de Durazno</v>
      </c>
      <c r="H66">
        <v>62</v>
      </c>
    </row>
    <row r="67" spans="1:8" x14ac:dyDescent="0.2">
      <c r="A67">
        <v>29</v>
      </c>
      <c r="B67" t="s">
        <v>55</v>
      </c>
      <c r="C67">
        <v>20</v>
      </c>
      <c r="D67" t="s">
        <v>72</v>
      </c>
      <c r="E67" t="str">
        <f t="shared" si="1"/>
        <v>2920</v>
      </c>
      <c r="F67" t="str">
        <f t="shared" si="2"/>
        <v>Centro Departamental de Flores</v>
      </c>
      <c r="H67">
        <v>63</v>
      </c>
    </row>
    <row r="68" spans="1:8" x14ac:dyDescent="0.2">
      <c r="A68">
        <v>29</v>
      </c>
      <c r="B68" t="s">
        <v>55</v>
      </c>
      <c r="C68">
        <v>21</v>
      </c>
      <c r="D68" t="s">
        <v>73</v>
      </c>
      <c r="E68" t="str">
        <f t="shared" si="1"/>
        <v>2921</v>
      </c>
      <c r="F68" t="str">
        <f t="shared" si="2"/>
        <v>Centro Departamental de Florida</v>
      </c>
      <c r="H68">
        <v>64</v>
      </c>
    </row>
    <row r="69" spans="1:8" x14ac:dyDescent="0.2">
      <c r="A69">
        <v>29</v>
      </c>
      <c r="B69" t="s">
        <v>55</v>
      </c>
      <c r="C69">
        <v>22</v>
      </c>
      <c r="D69" t="s">
        <v>74</v>
      </c>
      <c r="E69" t="str">
        <f t="shared" si="1"/>
        <v>2922</v>
      </c>
      <c r="F69" t="str">
        <f t="shared" si="2"/>
        <v>Centro Departamental de Lavalleja</v>
      </c>
      <c r="H69">
        <v>65</v>
      </c>
    </row>
    <row r="70" spans="1:8" x14ac:dyDescent="0.2">
      <c r="A70">
        <v>29</v>
      </c>
      <c r="B70" t="s">
        <v>55</v>
      </c>
      <c r="C70">
        <v>23</v>
      </c>
      <c r="D70" t="s">
        <v>75</v>
      </c>
      <c r="E70" t="str">
        <f t="shared" si="1"/>
        <v>2923</v>
      </c>
      <c r="F70" t="str">
        <f t="shared" si="2"/>
        <v>Centro Departamental de Maldonado</v>
      </c>
      <c r="H70">
        <v>66</v>
      </c>
    </row>
    <row r="71" spans="1:8" x14ac:dyDescent="0.2">
      <c r="A71">
        <v>29</v>
      </c>
      <c r="B71" t="s">
        <v>55</v>
      </c>
      <c r="C71">
        <v>24</v>
      </c>
      <c r="D71" t="s">
        <v>76</v>
      </c>
      <c r="E71" t="str">
        <f t="shared" si="1"/>
        <v>2924</v>
      </c>
      <c r="F71" t="str">
        <f t="shared" si="2"/>
        <v>Centro Departamental de Paysandú</v>
      </c>
      <c r="H71">
        <v>67</v>
      </c>
    </row>
    <row r="72" spans="1:8" x14ac:dyDescent="0.2">
      <c r="A72">
        <v>29</v>
      </c>
      <c r="B72" t="s">
        <v>55</v>
      </c>
      <c r="C72">
        <v>25</v>
      </c>
      <c r="D72" t="s">
        <v>77</v>
      </c>
      <c r="E72" t="str">
        <f t="shared" si="1"/>
        <v>2925</v>
      </c>
      <c r="F72" t="str">
        <f t="shared" si="2"/>
        <v>Centro Departamental de Rivera</v>
      </c>
      <c r="H72">
        <v>68</v>
      </c>
    </row>
    <row r="73" spans="1:8" x14ac:dyDescent="0.2">
      <c r="A73">
        <v>29</v>
      </c>
      <c r="B73" t="s">
        <v>55</v>
      </c>
      <c r="C73">
        <v>26</v>
      </c>
      <c r="D73" t="s">
        <v>78</v>
      </c>
      <c r="E73" t="str">
        <f t="shared" si="1"/>
        <v>2926</v>
      </c>
      <c r="F73" t="str">
        <f t="shared" si="2"/>
        <v>Centro Departamental de Río Negro</v>
      </c>
      <c r="H73">
        <v>70</v>
      </c>
    </row>
    <row r="74" spans="1:8" x14ac:dyDescent="0.2">
      <c r="A74">
        <v>29</v>
      </c>
      <c r="B74" t="s">
        <v>55</v>
      </c>
      <c r="C74">
        <v>27</v>
      </c>
      <c r="D74" t="s">
        <v>79</v>
      </c>
      <c r="E74" t="str">
        <f t="shared" si="1"/>
        <v>2927</v>
      </c>
      <c r="F74" t="str">
        <f t="shared" si="2"/>
        <v>Centro Departamental de Rocha</v>
      </c>
      <c r="H74">
        <v>71</v>
      </c>
    </row>
    <row r="75" spans="1:8" x14ac:dyDescent="0.2">
      <c r="A75">
        <v>29</v>
      </c>
      <c r="B75" t="s">
        <v>55</v>
      </c>
      <c r="C75">
        <v>28</v>
      </c>
      <c r="D75" t="s">
        <v>80</v>
      </c>
      <c r="E75" t="str">
        <f t="shared" si="1"/>
        <v>2928</v>
      </c>
      <c r="F75" t="str">
        <f t="shared" si="2"/>
        <v>Centro Departamental de Salto</v>
      </c>
      <c r="H75">
        <v>72</v>
      </c>
    </row>
    <row r="76" spans="1:8" x14ac:dyDescent="0.2">
      <c r="A76">
        <v>29</v>
      </c>
      <c r="B76" t="s">
        <v>55</v>
      </c>
      <c r="C76">
        <v>29</v>
      </c>
      <c r="D76" t="s">
        <v>81</v>
      </c>
      <c r="E76" t="str">
        <f t="shared" si="1"/>
        <v>2929</v>
      </c>
      <c r="F76" t="str">
        <f t="shared" si="2"/>
        <v>Centro Departamental de San José</v>
      </c>
      <c r="H76">
        <v>73</v>
      </c>
    </row>
    <row r="77" spans="1:8" x14ac:dyDescent="0.2">
      <c r="A77">
        <v>29</v>
      </c>
      <c r="B77" t="s">
        <v>55</v>
      </c>
      <c r="C77">
        <v>30</v>
      </c>
      <c r="D77" t="s">
        <v>82</v>
      </c>
      <c r="E77" t="str">
        <f t="shared" si="1"/>
        <v>2930</v>
      </c>
      <c r="F77" t="str">
        <f t="shared" si="2"/>
        <v>Centro Departamental de Soriano</v>
      </c>
      <c r="H77">
        <v>74</v>
      </c>
    </row>
    <row r="78" spans="1:8" x14ac:dyDescent="0.2">
      <c r="A78">
        <v>29</v>
      </c>
      <c r="B78" t="s">
        <v>55</v>
      </c>
      <c r="C78">
        <v>31</v>
      </c>
      <c r="D78" t="s">
        <v>83</v>
      </c>
      <c r="E78" t="str">
        <f t="shared" si="1"/>
        <v>2931</v>
      </c>
      <c r="F78" t="str">
        <f t="shared" si="2"/>
        <v>Centro Departamental de Tacuarembó</v>
      </c>
      <c r="H78">
        <v>75</v>
      </c>
    </row>
    <row r="79" spans="1:8" x14ac:dyDescent="0.2">
      <c r="A79">
        <v>29</v>
      </c>
      <c r="B79" t="s">
        <v>55</v>
      </c>
      <c r="C79">
        <v>32</v>
      </c>
      <c r="D79" t="s">
        <v>84</v>
      </c>
      <c r="E79" t="str">
        <f t="shared" si="1"/>
        <v>2932</v>
      </c>
      <c r="F79" t="str">
        <f t="shared" si="2"/>
        <v>Centro Departamental de Treinta y Tres</v>
      </c>
      <c r="H79">
        <v>76</v>
      </c>
    </row>
    <row r="80" spans="1:8" x14ac:dyDescent="0.2">
      <c r="A80">
        <v>29</v>
      </c>
      <c r="B80" t="s">
        <v>55</v>
      </c>
      <c r="C80">
        <v>33</v>
      </c>
      <c r="D80" t="s">
        <v>85</v>
      </c>
      <c r="E80" t="str">
        <f t="shared" si="1"/>
        <v>2933</v>
      </c>
      <c r="F80" t="str">
        <f t="shared" si="2"/>
        <v>Centro Auxiliar de Aiguá</v>
      </c>
      <c r="H80">
        <v>77</v>
      </c>
    </row>
    <row r="81" spans="1:8" x14ac:dyDescent="0.2">
      <c r="A81">
        <v>29</v>
      </c>
      <c r="B81" t="s">
        <v>55</v>
      </c>
      <c r="C81">
        <v>34</v>
      </c>
      <c r="D81" t="s">
        <v>86</v>
      </c>
      <c r="E81" t="str">
        <f t="shared" si="1"/>
        <v>2934</v>
      </c>
      <c r="F81" t="str">
        <f t="shared" si="2"/>
        <v>Centro Auxiliar de Bella Unión</v>
      </c>
      <c r="H81">
        <v>78</v>
      </c>
    </row>
    <row r="82" spans="1:8" x14ac:dyDescent="0.2">
      <c r="A82">
        <v>29</v>
      </c>
      <c r="B82" t="s">
        <v>55</v>
      </c>
      <c r="C82">
        <v>35</v>
      </c>
      <c r="D82" t="s">
        <v>87</v>
      </c>
      <c r="E82" t="str">
        <f t="shared" si="1"/>
        <v>2935</v>
      </c>
      <c r="F82" t="str">
        <f t="shared" si="2"/>
        <v>Centro Aux. de Cardona y Florencio Sánchez</v>
      </c>
      <c r="H82">
        <v>86</v>
      </c>
    </row>
    <row r="83" spans="1:8" x14ac:dyDescent="0.2">
      <c r="A83">
        <v>29</v>
      </c>
      <c r="B83" t="s">
        <v>55</v>
      </c>
      <c r="C83">
        <v>36</v>
      </c>
      <c r="D83" t="s">
        <v>88</v>
      </c>
      <c r="E83" t="str">
        <f t="shared" si="1"/>
        <v>2936</v>
      </c>
      <c r="F83" t="str">
        <f t="shared" si="2"/>
        <v>Centro Auxiliar de Carmelo</v>
      </c>
    </row>
    <row r="84" spans="1:8" x14ac:dyDescent="0.2">
      <c r="A84">
        <v>29</v>
      </c>
      <c r="B84" t="s">
        <v>55</v>
      </c>
      <c r="C84">
        <v>37</v>
      </c>
      <c r="D84" t="s">
        <v>89</v>
      </c>
      <c r="E84" t="str">
        <f t="shared" si="1"/>
        <v>2937</v>
      </c>
      <c r="F84" t="str">
        <f t="shared" si="2"/>
        <v>Centro Auxiliar de Castillos</v>
      </c>
    </row>
    <row r="85" spans="1:8" x14ac:dyDescent="0.2">
      <c r="A85">
        <v>29</v>
      </c>
      <c r="B85" t="s">
        <v>55</v>
      </c>
      <c r="C85">
        <v>38</v>
      </c>
      <c r="D85" t="s">
        <v>90</v>
      </c>
      <c r="E85" t="str">
        <f t="shared" si="1"/>
        <v>2938</v>
      </c>
      <c r="F85" t="str">
        <f t="shared" si="2"/>
        <v>Centro Auxiliar de Cerro Chato</v>
      </c>
    </row>
    <row r="86" spans="1:8" x14ac:dyDescent="0.2">
      <c r="A86">
        <v>29</v>
      </c>
      <c r="B86" t="s">
        <v>55</v>
      </c>
      <c r="C86">
        <v>39</v>
      </c>
      <c r="D86" t="s">
        <v>91</v>
      </c>
      <c r="E86" t="str">
        <f t="shared" si="1"/>
        <v>2939</v>
      </c>
      <c r="F86" t="str">
        <f t="shared" si="2"/>
        <v>Centro Auxiliar de Dolores</v>
      </c>
    </row>
    <row r="87" spans="1:8" x14ac:dyDescent="0.2">
      <c r="A87">
        <v>29</v>
      </c>
      <c r="B87" t="s">
        <v>55</v>
      </c>
      <c r="C87">
        <v>40</v>
      </c>
      <c r="D87" t="s">
        <v>92</v>
      </c>
      <c r="E87" t="str">
        <f t="shared" si="1"/>
        <v>2940</v>
      </c>
      <c r="F87" t="str">
        <f t="shared" si="2"/>
        <v>Centro Auxiliar de Young</v>
      </c>
    </row>
    <row r="88" spans="1:8" x14ac:dyDescent="0.2">
      <c r="A88">
        <v>29</v>
      </c>
      <c r="B88" t="s">
        <v>55</v>
      </c>
      <c r="C88">
        <v>41</v>
      </c>
      <c r="D88" t="s">
        <v>93</v>
      </c>
      <c r="E88" t="str">
        <f t="shared" si="1"/>
        <v>2941</v>
      </c>
      <c r="F88" t="str">
        <f t="shared" si="2"/>
        <v>Centro Auxiliar de Guichón</v>
      </c>
    </row>
    <row r="89" spans="1:8" x14ac:dyDescent="0.2">
      <c r="A89">
        <v>29</v>
      </c>
      <c r="B89" t="s">
        <v>55</v>
      </c>
      <c r="C89">
        <v>42</v>
      </c>
      <c r="D89" t="s">
        <v>94</v>
      </c>
      <c r="E89" t="str">
        <f t="shared" si="1"/>
        <v>2942</v>
      </c>
      <c r="F89" t="str">
        <f t="shared" si="2"/>
        <v>Centro Auxiliar de José Batlle y Ordoñez</v>
      </c>
    </row>
    <row r="90" spans="1:8" x14ac:dyDescent="0.2">
      <c r="A90">
        <v>29</v>
      </c>
      <c r="B90" t="s">
        <v>55</v>
      </c>
      <c r="C90">
        <v>43</v>
      </c>
      <c r="D90" t="s">
        <v>95</v>
      </c>
      <c r="E90" t="str">
        <f t="shared" si="1"/>
        <v>2943</v>
      </c>
      <c r="F90" t="str">
        <f t="shared" si="2"/>
        <v>Centro Auxiliar de Juan Lacaze</v>
      </c>
    </row>
    <row r="91" spans="1:8" x14ac:dyDescent="0.2">
      <c r="A91">
        <v>29</v>
      </c>
      <c r="B91" t="s">
        <v>55</v>
      </c>
      <c r="C91">
        <v>44</v>
      </c>
      <c r="D91" t="s">
        <v>96</v>
      </c>
      <c r="E91" t="str">
        <f t="shared" si="1"/>
        <v>2944</v>
      </c>
      <c r="F91" t="str">
        <f t="shared" si="2"/>
        <v>Centro Auxiliar de Lascano</v>
      </c>
    </row>
    <row r="92" spans="1:8" x14ac:dyDescent="0.2">
      <c r="A92">
        <v>29</v>
      </c>
      <c r="B92" t="s">
        <v>55</v>
      </c>
      <c r="C92">
        <v>45</v>
      </c>
      <c r="D92" t="s">
        <v>97</v>
      </c>
      <c r="E92" t="str">
        <f t="shared" si="1"/>
        <v>2945</v>
      </c>
      <c r="F92" t="str">
        <f t="shared" si="2"/>
        <v>Centro Auxiliar de Libertad</v>
      </c>
    </row>
    <row r="93" spans="1:8" x14ac:dyDescent="0.2">
      <c r="A93">
        <v>29</v>
      </c>
      <c r="B93" t="s">
        <v>55</v>
      </c>
      <c r="C93">
        <v>46</v>
      </c>
      <c r="D93" t="s">
        <v>98</v>
      </c>
      <c r="E93" t="str">
        <f t="shared" si="1"/>
        <v>2946</v>
      </c>
      <c r="F93" t="str">
        <f t="shared" si="2"/>
        <v>Centro Auxiliar de Minas Corrales</v>
      </c>
    </row>
    <row r="94" spans="1:8" x14ac:dyDescent="0.2">
      <c r="A94">
        <v>29</v>
      </c>
      <c r="B94" t="s">
        <v>55</v>
      </c>
      <c r="C94">
        <v>47</v>
      </c>
      <c r="D94" t="s">
        <v>99</v>
      </c>
      <c r="E94" t="str">
        <f t="shared" si="1"/>
        <v>2947</v>
      </c>
      <c r="F94" t="str">
        <f t="shared" si="2"/>
        <v>Centro Auxiliar de Nueva Helvecia</v>
      </c>
    </row>
    <row r="95" spans="1:8" x14ac:dyDescent="0.2">
      <c r="A95">
        <v>29</v>
      </c>
      <c r="B95" t="s">
        <v>55</v>
      </c>
      <c r="C95">
        <v>48</v>
      </c>
      <c r="D95" t="s">
        <v>100</v>
      </c>
      <c r="E95" t="str">
        <f t="shared" si="1"/>
        <v>2948</v>
      </c>
      <c r="F95" t="str">
        <f t="shared" si="2"/>
        <v>Centro Auxiliar de Nueva Palmira</v>
      </c>
    </row>
    <row r="96" spans="1:8" x14ac:dyDescent="0.2">
      <c r="A96">
        <v>29</v>
      </c>
      <c r="B96" t="s">
        <v>55</v>
      </c>
      <c r="C96">
        <v>49</v>
      </c>
      <c r="D96" t="s">
        <v>101</v>
      </c>
      <c r="E96" t="str">
        <f t="shared" si="1"/>
        <v>2949</v>
      </c>
      <c r="F96" t="str">
        <f t="shared" si="2"/>
        <v>Centro Auxiliar de Pan De Azúcar</v>
      </c>
    </row>
    <row r="97" spans="1:6" x14ac:dyDescent="0.2">
      <c r="A97">
        <v>29</v>
      </c>
      <c r="B97" t="s">
        <v>55</v>
      </c>
      <c r="C97">
        <v>50</v>
      </c>
      <c r="D97" t="s">
        <v>102</v>
      </c>
      <c r="E97" t="str">
        <f t="shared" si="1"/>
        <v>2950</v>
      </c>
      <c r="F97" t="str">
        <f t="shared" si="2"/>
        <v>Centro Auxiliar de Pando</v>
      </c>
    </row>
    <row r="98" spans="1:6" x14ac:dyDescent="0.2">
      <c r="A98">
        <v>29</v>
      </c>
      <c r="B98" t="s">
        <v>55</v>
      </c>
      <c r="C98">
        <v>51</v>
      </c>
      <c r="D98" t="s">
        <v>103</v>
      </c>
      <c r="E98" t="str">
        <f t="shared" si="1"/>
        <v>2951</v>
      </c>
      <c r="F98" t="str">
        <f t="shared" si="2"/>
        <v>Centro Auxiliar de Paso de los Toros</v>
      </c>
    </row>
    <row r="99" spans="1:6" x14ac:dyDescent="0.2">
      <c r="A99">
        <v>29</v>
      </c>
      <c r="B99" t="s">
        <v>55</v>
      </c>
      <c r="C99">
        <v>52</v>
      </c>
      <c r="D99" t="s">
        <v>104</v>
      </c>
      <c r="E99" t="str">
        <f t="shared" si="1"/>
        <v>2952</v>
      </c>
      <c r="F99" t="str">
        <f t="shared" si="2"/>
        <v>Centro Auxiliar de Río Branco</v>
      </c>
    </row>
    <row r="100" spans="1:6" x14ac:dyDescent="0.2">
      <c r="A100">
        <v>29</v>
      </c>
      <c r="B100" t="s">
        <v>55</v>
      </c>
      <c r="C100">
        <v>53</v>
      </c>
      <c r="D100" t="s">
        <v>105</v>
      </c>
      <c r="E100" t="str">
        <f t="shared" si="1"/>
        <v>2953</v>
      </c>
      <c r="F100" t="str">
        <f t="shared" si="2"/>
        <v>Centro Auxiliar de Rosario</v>
      </c>
    </row>
    <row r="101" spans="1:6" x14ac:dyDescent="0.2">
      <c r="A101">
        <v>29</v>
      </c>
      <c r="B101" t="s">
        <v>55</v>
      </c>
      <c r="C101">
        <v>54</v>
      </c>
      <c r="D101" t="s">
        <v>106</v>
      </c>
      <c r="E101" t="str">
        <f t="shared" si="1"/>
        <v>2954</v>
      </c>
      <c r="F101" t="str">
        <f t="shared" si="2"/>
        <v>Centro Auxiliar de San Carlos</v>
      </c>
    </row>
    <row r="102" spans="1:6" x14ac:dyDescent="0.2">
      <c r="A102">
        <v>29</v>
      </c>
      <c r="B102" t="s">
        <v>55</v>
      </c>
      <c r="C102">
        <v>55</v>
      </c>
      <c r="D102" t="s">
        <v>107</v>
      </c>
      <c r="E102" t="str">
        <f t="shared" si="1"/>
        <v>2955</v>
      </c>
      <c r="F102" t="str">
        <f t="shared" si="2"/>
        <v>Centro Auxiliar de San Gregorio Polanco</v>
      </c>
    </row>
    <row r="103" spans="1:6" x14ac:dyDescent="0.2">
      <c r="A103">
        <v>29</v>
      </c>
      <c r="B103" t="s">
        <v>55</v>
      </c>
      <c r="C103">
        <v>571</v>
      </c>
      <c r="D103" t="s">
        <v>125</v>
      </c>
      <c r="E103" t="str">
        <f t="shared" si="1"/>
        <v>29571</v>
      </c>
      <c r="F103" t="str">
        <f t="shared" si="2"/>
        <v>Rap Canelones - Tala</v>
      </c>
    </row>
    <row r="104" spans="1:6" x14ac:dyDescent="0.2">
      <c r="A104">
        <v>29</v>
      </c>
      <c r="B104" t="s">
        <v>55</v>
      </c>
      <c r="C104">
        <v>572</v>
      </c>
      <c r="D104" t="s">
        <v>126</v>
      </c>
      <c r="E104" t="str">
        <f>A104&amp;C104</f>
        <v>29572</v>
      </c>
      <c r="F104" t="str">
        <f t="shared" si="2"/>
        <v>Rap Canelones - San Ramón</v>
      </c>
    </row>
    <row r="105" spans="1:6" x14ac:dyDescent="0.2">
      <c r="A105">
        <v>29</v>
      </c>
      <c r="B105" t="s">
        <v>55</v>
      </c>
      <c r="C105">
        <v>573</v>
      </c>
      <c r="D105" t="s">
        <v>127</v>
      </c>
      <c r="E105" t="str">
        <f>A105&amp;C105</f>
        <v>29573</v>
      </c>
      <c r="F105" t="str">
        <f t="shared" si="2"/>
        <v>Rap Canelones - Santa Lucía</v>
      </c>
    </row>
    <row r="106" spans="1:6" x14ac:dyDescent="0.2">
      <c r="A106">
        <v>29</v>
      </c>
      <c r="B106" t="s">
        <v>55</v>
      </c>
      <c r="C106">
        <v>58</v>
      </c>
      <c r="D106" t="s">
        <v>108</v>
      </c>
      <c r="E106" t="str">
        <f t="shared" si="1"/>
        <v>2958</v>
      </c>
      <c r="F106" t="str">
        <f t="shared" si="2"/>
        <v>Centro Auxiliar de Sarandí Grande</v>
      </c>
    </row>
    <row r="107" spans="1:6" x14ac:dyDescent="0.2">
      <c r="A107">
        <v>29</v>
      </c>
      <c r="B107" t="s">
        <v>55</v>
      </c>
      <c r="C107">
        <v>59</v>
      </c>
      <c r="D107" t="s">
        <v>109</v>
      </c>
      <c r="E107" t="str">
        <f t="shared" si="1"/>
        <v>2959</v>
      </c>
      <c r="F107" t="str">
        <f t="shared" si="2"/>
        <v>Centro Auxiliar de Sarandí Del Yí</v>
      </c>
    </row>
    <row r="108" spans="1:6" x14ac:dyDescent="0.2">
      <c r="A108">
        <v>29</v>
      </c>
      <c r="B108" t="s">
        <v>55</v>
      </c>
      <c r="C108">
        <v>61</v>
      </c>
      <c r="D108" t="s">
        <v>110</v>
      </c>
      <c r="E108" t="str">
        <f t="shared" si="1"/>
        <v>2961</v>
      </c>
      <c r="F108" t="str">
        <f t="shared" si="2"/>
        <v>Centro Auxiliar de Vergara</v>
      </c>
    </row>
    <row r="109" spans="1:6" x14ac:dyDescent="0.2">
      <c r="A109">
        <v>29</v>
      </c>
      <c r="B109" t="s">
        <v>55</v>
      </c>
      <c r="C109">
        <v>62</v>
      </c>
      <c r="D109" t="s">
        <v>111</v>
      </c>
      <c r="E109" t="str">
        <f t="shared" si="1"/>
        <v>2962</v>
      </c>
      <c r="F109" t="str">
        <f t="shared" si="2"/>
        <v>Centro Auxiliar de las Piedras</v>
      </c>
    </row>
    <row r="110" spans="1:6" x14ac:dyDescent="0.2">
      <c r="A110">
        <v>29</v>
      </c>
      <c r="B110" t="s">
        <v>55</v>
      </c>
      <c r="C110">
        <v>63</v>
      </c>
      <c r="D110" t="s">
        <v>112</v>
      </c>
      <c r="E110" t="str">
        <f t="shared" si="1"/>
        <v>2963</v>
      </c>
      <c r="F110" t="str">
        <f t="shared" si="2"/>
        <v>Hospital Hogar Luis Piñeiro del Campo</v>
      </c>
    </row>
    <row r="111" spans="1:6" x14ac:dyDescent="0.2">
      <c r="A111">
        <v>29</v>
      </c>
      <c r="B111" t="s">
        <v>55</v>
      </c>
      <c r="C111">
        <v>64</v>
      </c>
      <c r="D111" t="s">
        <v>113</v>
      </c>
      <c r="E111" t="str">
        <f t="shared" si="1"/>
        <v>2964</v>
      </c>
      <c r="F111" t="str">
        <f t="shared" si="2"/>
        <v>Laboratorio Químico Industrial Francisco Dorrego</v>
      </c>
    </row>
    <row r="112" spans="1:6" x14ac:dyDescent="0.2">
      <c r="A112">
        <v>29</v>
      </c>
      <c r="B112" t="s">
        <v>55</v>
      </c>
      <c r="C112">
        <v>66</v>
      </c>
      <c r="D112" t="s">
        <v>114</v>
      </c>
      <c r="E112" t="str">
        <f t="shared" si="1"/>
        <v>2966</v>
      </c>
      <c r="F112" t="str">
        <f t="shared" si="2"/>
        <v>Servicio Nacional de Sangre</v>
      </c>
    </row>
    <row r="113" spans="1:6" x14ac:dyDescent="0.2">
      <c r="A113">
        <v>29</v>
      </c>
      <c r="B113" t="s">
        <v>55</v>
      </c>
      <c r="C113">
        <v>67</v>
      </c>
      <c r="D113" t="s">
        <v>115</v>
      </c>
      <c r="E113" t="str">
        <f t="shared" si="1"/>
        <v>2967</v>
      </c>
      <c r="F113" t="str">
        <f t="shared" si="2"/>
        <v>Escuela de Sanidad</v>
      </c>
    </row>
    <row r="114" spans="1:6" x14ac:dyDescent="0.2">
      <c r="A114">
        <v>29</v>
      </c>
      <c r="B114" t="s">
        <v>55</v>
      </c>
      <c r="C114">
        <v>68</v>
      </c>
      <c r="D114" t="s">
        <v>55</v>
      </c>
      <c r="E114" t="str">
        <f t="shared" si="1"/>
        <v>2968</v>
      </c>
      <c r="F114" t="str">
        <f t="shared" si="2"/>
        <v>Administración de Servicios de Salud del Estado</v>
      </c>
    </row>
    <row r="115" spans="1:6" x14ac:dyDescent="0.2">
      <c r="A115">
        <v>29</v>
      </c>
      <c r="B115" t="s">
        <v>55</v>
      </c>
      <c r="C115">
        <v>70</v>
      </c>
      <c r="D115" t="s">
        <v>116</v>
      </c>
      <c r="E115" t="str">
        <f t="shared" ref="E115:E120" si="3">A115&amp;C115</f>
        <v>2970</v>
      </c>
      <c r="F115" t="str">
        <f t="shared" ref="F115:F120" si="4">D115</f>
        <v>Dirección General de la Salud</v>
      </c>
    </row>
    <row r="116" spans="1:6" x14ac:dyDescent="0.2">
      <c r="A116">
        <v>29</v>
      </c>
      <c r="B116" t="s">
        <v>55</v>
      </c>
      <c r="C116">
        <v>71</v>
      </c>
      <c r="D116" t="s">
        <v>117</v>
      </c>
      <c r="E116" t="str">
        <f t="shared" si="3"/>
        <v>2971</v>
      </c>
      <c r="F116" t="str">
        <f t="shared" si="4"/>
        <v>Banco Nacional de Organos y Tejidos</v>
      </c>
    </row>
    <row r="117" spans="1:6" x14ac:dyDescent="0.2">
      <c r="A117">
        <v>29</v>
      </c>
      <c r="B117" t="s">
        <v>55</v>
      </c>
      <c r="C117">
        <v>73</v>
      </c>
      <c r="D117" t="s">
        <v>118</v>
      </c>
      <c r="E117" t="str">
        <f t="shared" si="3"/>
        <v>2973</v>
      </c>
      <c r="F117" t="str">
        <f t="shared" si="4"/>
        <v>Centro Auxiliar Chuy</v>
      </c>
    </row>
    <row r="118" spans="1:6" x14ac:dyDescent="0.2">
      <c r="A118">
        <v>29</v>
      </c>
      <c r="B118" t="s">
        <v>55</v>
      </c>
      <c r="C118">
        <v>74</v>
      </c>
      <c r="D118" t="s">
        <v>119</v>
      </c>
      <c r="E118" t="str">
        <f t="shared" si="3"/>
        <v>2974</v>
      </c>
      <c r="F118" t="str">
        <f t="shared" si="4"/>
        <v>Centro Auxiliar Rincón de la Bolsa</v>
      </c>
    </row>
    <row r="119" spans="1:6" x14ac:dyDescent="0.2">
      <c r="A119">
        <v>29</v>
      </c>
      <c r="B119" t="s">
        <v>55</v>
      </c>
      <c r="C119">
        <v>75</v>
      </c>
      <c r="D119" t="s">
        <v>120</v>
      </c>
      <c r="E119" t="str">
        <f t="shared" si="3"/>
        <v>2975</v>
      </c>
      <c r="F119" t="str">
        <f t="shared" si="4"/>
        <v>Centro Auxiliar Ciudad de la Costa</v>
      </c>
    </row>
    <row r="120" spans="1:6" x14ac:dyDescent="0.2">
      <c r="A120">
        <v>29</v>
      </c>
      <c r="B120" t="s">
        <v>55</v>
      </c>
      <c r="C120">
        <v>76</v>
      </c>
      <c r="D120" t="s">
        <v>121</v>
      </c>
      <c r="E120" t="str">
        <f t="shared" si="3"/>
        <v>2976</v>
      </c>
      <c r="F120" t="str">
        <f t="shared" si="4"/>
        <v>Hospital Español</v>
      </c>
    </row>
    <row r="121" spans="1:6" x14ac:dyDescent="0.2">
      <c r="A121">
        <v>29</v>
      </c>
      <c r="B121" t="s">
        <v>55</v>
      </c>
      <c r="C121">
        <v>86</v>
      </c>
      <c r="D121" t="s">
        <v>133</v>
      </c>
      <c r="E121" t="str">
        <f>A121&amp;C121</f>
        <v>2986</v>
      </c>
      <c r="F121" t="str">
        <f>D121</f>
        <v>Dirección At Integral PPL</v>
      </c>
    </row>
    <row r="122" spans="1:6" x14ac:dyDescent="0.2">
      <c r="A122">
        <v>29</v>
      </c>
      <c r="B122" t="s">
        <v>55</v>
      </c>
      <c r="C122">
        <v>78</v>
      </c>
      <c r="D122" t="s">
        <v>122</v>
      </c>
      <c r="E122" t="str">
        <f>A122&amp;C122</f>
        <v>2978</v>
      </c>
      <c r="F122" t="str">
        <f>D122</f>
        <v>Centro de Información y Referencia Nacional de Drogas</v>
      </c>
    </row>
  </sheetData>
  <autoFilter ref="A1:H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Pedido de CILU</vt:lpstr>
      <vt:lpstr>Aux</vt:lpstr>
      <vt:lpstr>inciso</vt:lpstr>
      <vt:lpstr>númeroinciso</vt:lpstr>
      <vt:lpstr>númeroue</vt:lpstr>
      <vt:lpstr>'Pedido de CILU'!Títulos_a_imprimir</vt:lpstr>
    </vt:vector>
  </TitlesOfParts>
  <Manager/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siif</dc:creator>
  <cp:keywords/>
  <dc:description/>
  <cp:lastModifiedBy>carola.triep</cp:lastModifiedBy>
  <cp:lastPrinted>2015-01-20T12:02:48Z</cp:lastPrinted>
  <dcterms:created xsi:type="dcterms:W3CDTF">2006-05-03T19:40:25Z</dcterms:created>
  <dcterms:modified xsi:type="dcterms:W3CDTF">2023-05-23T17:55:06Z</dcterms:modified>
  <cp:category/>
</cp:coreProperties>
</file>