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5" windowWidth="12120" windowHeight="9120"/>
  </bookViews>
  <sheets>
    <sheet name="Ingresos y Deducciones" sheetId="1" r:id="rId1"/>
  </sheets>
  <definedNames>
    <definedName name="_xlnm.Print_Area" localSheetId="0">'Ingresos y Deducciones'!$B$2:$J$35</definedName>
  </definedNames>
  <calcPr calcId="125725"/>
</workbook>
</file>

<file path=xl/calcChain.xml><?xml version="1.0" encoding="utf-8"?>
<calcChain xmlns="http://schemas.openxmlformats.org/spreadsheetml/2006/main">
  <c r="F28" i="1"/>
  <c r="E29" s="1"/>
  <c r="F27"/>
  <c r="E28" s="1"/>
  <c r="F21"/>
  <c r="F20"/>
  <c r="E21" s="1"/>
  <c r="F19"/>
  <c r="E20" s="1"/>
  <c r="G27"/>
  <c r="I27" s="1"/>
  <c r="G29"/>
  <c r="I29" s="1"/>
  <c r="I13"/>
  <c r="G19" s="1"/>
  <c r="G28" l="1"/>
  <c r="I28" s="1"/>
  <c r="I30" s="1"/>
  <c r="G20"/>
  <c r="I20" s="1"/>
  <c r="G21"/>
  <c r="I21" s="1"/>
  <c r="E22"/>
  <c r="G22" s="1"/>
  <c r="I22" s="1"/>
  <c r="I19"/>
  <c r="G30" l="1"/>
  <c r="G23"/>
  <c r="I23"/>
  <c r="I32"/>
</calcChain>
</file>

<file path=xl/sharedStrings.xml><?xml version="1.0" encoding="utf-8"?>
<sst xmlns="http://schemas.openxmlformats.org/spreadsheetml/2006/main" count="31" uniqueCount="26">
  <si>
    <t>Desde</t>
  </si>
  <si>
    <t>Hasta</t>
  </si>
  <si>
    <t>Ingresos</t>
  </si>
  <si>
    <t>Tasa</t>
  </si>
  <si>
    <t>Impuesto</t>
  </si>
  <si>
    <t>Monto estimado a retener por IASS en el Mes:</t>
  </si>
  <si>
    <t>Total de ingresos mensuales computables para el IASS</t>
  </si>
  <si>
    <t>de 15 a 50 BPC</t>
  </si>
  <si>
    <t>+ de 50 BPC</t>
  </si>
  <si>
    <t>Si</t>
  </si>
  <si>
    <t>…………..$</t>
  </si>
  <si>
    <t>Monto de la jubilación o pensión mensual…………………………………………………….</t>
  </si>
  <si>
    <t xml:space="preserve">Impuesto de Asistencia a la Seguridad Social </t>
  </si>
  <si>
    <t>Indique si aplica el mínimo no imponible……………………………………………………….</t>
  </si>
  <si>
    <t xml:space="preserve">                  Desarrollado por D.G.I.</t>
  </si>
  <si>
    <t xml:space="preserve">Cálculo del anticipo mensual de IASS (Aplica MNI) </t>
  </si>
  <si>
    <t>de  0 a  7 BPC</t>
  </si>
  <si>
    <t>de  7 a 42 BPC</t>
  </si>
  <si>
    <t>+ de 42 BPC</t>
  </si>
  <si>
    <t xml:space="preserve">Cálculo del anticipo mensual de IASS (No aplica MNI) </t>
  </si>
  <si>
    <t>de 8 a 15 BPC</t>
  </si>
  <si>
    <t>de 0 a 8 BPC</t>
  </si>
  <si>
    <t xml:space="preserve">Rangos de BPC </t>
  </si>
  <si>
    <t>Rangos de BPC</t>
  </si>
  <si>
    <t>Estimación de la retención mensual. Ejercicio 2022</t>
  </si>
  <si>
    <t>Valor BPC 2022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</si>
</sst>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_ [$€-2]\ * #,##0.00_ ;_ [$€-2]\ * \-#,##0.00_ ;_ [$€-2]\ * &quot;-&quot;??_ "/>
    <numFmt numFmtId="166" formatCode="#,##0_ ;\-#,##0\ "/>
  </numFmts>
  <fonts count="27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name val="Century Gothic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color indexed="23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10"/>
      <color indexed="62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color indexed="52"/>
      <name val="Arial"/>
      <family val="2"/>
    </font>
    <font>
      <b/>
      <sz val="13"/>
      <color indexed="52"/>
      <name val="Arial"/>
      <family val="2"/>
    </font>
    <font>
      <i/>
      <sz val="8"/>
      <name val="Arial"/>
      <family val="2"/>
    </font>
    <font>
      <b/>
      <sz val="12"/>
      <color indexed="23"/>
      <name val="Arial"/>
      <family val="2"/>
    </font>
    <font>
      <sz val="9"/>
      <color indexed="22"/>
      <name val="Arial"/>
      <family val="2"/>
    </font>
    <font>
      <b/>
      <sz val="11"/>
      <color indexed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 applyProtection="1"/>
    <xf numFmtId="0" fontId="2" fillId="0" borderId="0" xfId="0" applyFont="1" applyFill="1" applyAlignment="1" applyProtection="1"/>
    <xf numFmtId="0" fontId="0" fillId="0" borderId="0" xfId="0" applyFill="1" applyBorder="1" applyProtection="1"/>
    <xf numFmtId="3" fontId="0" fillId="0" borderId="0" xfId="0" applyNumberFormat="1" applyFill="1" applyProtection="1"/>
    <xf numFmtId="3" fontId="0" fillId="0" borderId="0" xfId="0" applyNumberFormat="1" applyFill="1" applyBorder="1" applyProtection="1"/>
    <xf numFmtId="0" fontId="3" fillId="0" borderId="0" xfId="0" applyFont="1" applyFill="1" applyProtection="1"/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9" fillId="0" borderId="0" xfId="0" applyFont="1" applyFill="1" applyBorder="1" applyProtection="1"/>
    <xf numFmtId="3" fontId="10" fillId="0" borderId="0" xfId="0" applyNumberFormat="1" applyFont="1" applyFill="1" applyBorder="1" applyProtection="1"/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Border="1"/>
    <xf numFmtId="0" fontId="0" fillId="2" borderId="0" xfId="0" applyFill="1" applyProtection="1"/>
    <xf numFmtId="0" fontId="11" fillId="0" borderId="0" xfId="0" applyFont="1" applyFill="1" applyAlignment="1" applyProtection="1"/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Fill="1" applyProtection="1"/>
    <xf numFmtId="1" fontId="12" fillId="0" borderId="0" xfId="0" applyNumberFormat="1" applyFont="1" applyAlignment="1">
      <alignment horizontal="left"/>
    </xf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1" fontId="12" fillId="0" borderId="0" xfId="0" quotePrefix="1" applyNumberFormat="1" applyFont="1" applyAlignment="1">
      <alignment horizontal="left"/>
    </xf>
    <xf numFmtId="3" fontId="19" fillId="0" borderId="0" xfId="0" applyNumberFormat="1" applyFont="1" applyFill="1" applyBorder="1" applyProtection="1"/>
    <xf numFmtId="0" fontId="2" fillId="0" borderId="1" xfId="0" applyFont="1" applyFill="1" applyBorder="1" applyAlignment="1" applyProtection="1"/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16" fillId="0" borderId="0" xfId="0" applyFont="1" applyFill="1" applyProtection="1"/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Protection="1"/>
    <xf numFmtId="0" fontId="9" fillId="0" borderId="1" xfId="0" applyFont="1" applyFill="1" applyBorder="1" applyProtection="1"/>
    <xf numFmtId="0" fontId="0" fillId="3" borderId="0" xfId="0" applyFill="1" applyProtection="1"/>
    <xf numFmtId="0" fontId="21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23" fillId="0" borderId="0" xfId="0" applyFont="1" applyFill="1" applyBorder="1" applyProtection="1"/>
    <xf numFmtId="0" fontId="5" fillId="0" borderId="0" xfId="0" applyFont="1" applyFill="1" applyBorder="1" applyProtection="1"/>
    <xf numFmtId="0" fontId="3" fillId="0" borderId="1" xfId="0" applyFont="1" applyFill="1" applyBorder="1" applyProtection="1"/>
    <xf numFmtId="3" fontId="19" fillId="0" borderId="1" xfId="0" applyNumberFormat="1" applyFont="1" applyFill="1" applyBorder="1" applyProtection="1"/>
    <xf numFmtId="0" fontId="0" fillId="0" borderId="1" xfId="0" applyFill="1" applyBorder="1" applyProtection="1"/>
    <xf numFmtId="0" fontId="9" fillId="0" borderId="2" xfId="0" applyFont="1" applyFill="1" applyBorder="1" applyProtection="1"/>
    <xf numFmtId="0" fontId="22" fillId="0" borderId="2" xfId="0" applyFont="1" applyFill="1" applyBorder="1" applyAlignment="1" applyProtection="1"/>
    <xf numFmtId="0" fontId="9" fillId="0" borderId="2" xfId="0" applyFont="1" applyFill="1" applyBorder="1"/>
    <xf numFmtId="0" fontId="0" fillId="0" borderId="2" xfId="0" applyFill="1" applyBorder="1"/>
    <xf numFmtId="0" fontId="0" fillId="0" borderId="2" xfId="0" applyBorder="1"/>
    <xf numFmtId="3" fontId="18" fillId="0" borderId="2" xfId="0" applyNumberFormat="1" applyFont="1" applyFill="1" applyBorder="1"/>
    <xf numFmtId="0" fontId="0" fillId="0" borderId="2" xfId="0" applyFill="1" applyBorder="1" applyProtection="1"/>
    <xf numFmtId="3" fontId="0" fillId="4" borderId="3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9" fillId="0" borderId="4" xfId="0" applyFont="1" applyFill="1" applyBorder="1" applyProtection="1"/>
    <xf numFmtId="0" fontId="8" fillId="4" borderId="3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center"/>
    </xf>
    <xf numFmtId="0" fontId="5" fillId="0" borderId="2" xfId="0" applyFont="1" applyFill="1" applyBorder="1" applyProtection="1"/>
    <xf numFmtId="3" fontId="9" fillId="0" borderId="2" xfId="0" applyNumberFormat="1" applyFont="1" applyFill="1" applyBorder="1" applyProtection="1"/>
    <xf numFmtId="0" fontId="22" fillId="0" borderId="1" xfId="0" applyFont="1" applyFill="1" applyBorder="1" applyAlignment="1" applyProtection="1"/>
    <xf numFmtId="0" fontId="9" fillId="0" borderId="1" xfId="0" applyFont="1" applyFill="1" applyBorder="1"/>
    <xf numFmtId="0" fontId="0" fillId="0" borderId="1" xfId="0" applyFill="1" applyBorder="1"/>
    <xf numFmtId="0" fontId="0" fillId="0" borderId="1" xfId="0" applyBorder="1"/>
    <xf numFmtId="3" fontId="18" fillId="0" borderId="1" xfId="0" applyNumberFormat="1" applyFont="1" applyFill="1" applyBorder="1"/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3" fontId="26" fillId="0" borderId="0" xfId="0" applyNumberFormat="1" applyFont="1" applyFill="1" applyBorder="1"/>
    <xf numFmtId="0" fontId="17" fillId="5" borderId="0" xfId="0" applyFont="1" applyFill="1" applyProtection="1"/>
    <xf numFmtId="0" fontId="0" fillId="5" borderId="0" xfId="0" applyFill="1" applyProtection="1"/>
    <xf numFmtId="166" fontId="3" fillId="0" borderId="3" xfId="2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47625</xdr:rowOff>
    </xdr:from>
    <xdr:to>
      <xdr:col>4</xdr:col>
      <xdr:colOff>428626</xdr:colOff>
      <xdr:row>3</xdr:row>
      <xdr:rowOff>200025</xdr:rowOff>
    </xdr:to>
    <xdr:pic>
      <xdr:nvPicPr>
        <xdr:cNvPr id="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6" y="342900"/>
          <a:ext cx="1866900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S35"/>
  <sheetViews>
    <sheetView showGridLines="0" showRowColHeaders="0" tabSelected="1" zoomScaleNormal="130" workbookViewId="0">
      <selection activeCell="I11" sqref="I11"/>
    </sheetView>
  </sheetViews>
  <sheetFormatPr baseColWidth="10" defaultColWidth="0" defaultRowHeight="0" customHeight="1" zeroHeight="1"/>
  <cols>
    <col min="1" max="1" width="5.140625" style="76" customWidth="1"/>
    <col min="2" max="2" width="5.28515625" style="3" customWidth="1"/>
    <col min="3" max="3" width="5" style="3" customWidth="1"/>
    <col min="4" max="4" width="13.7109375" style="3" customWidth="1"/>
    <col min="5" max="5" width="10" style="3" customWidth="1"/>
    <col min="6" max="6" width="15.7109375" style="3" customWidth="1"/>
    <col min="7" max="7" width="16.5703125" style="3" customWidth="1"/>
    <col min="8" max="8" width="10.85546875" style="3" customWidth="1"/>
    <col min="9" max="9" width="11.28515625" style="3" customWidth="1"/>
    <col min="10" max="10" width="4.42578125" style="3" customWidth="1"/>
    <col min="11" max="11" width="0.7109375" style="40" hidden="1" customWidth="1"/>
    <col min="12" max="253" width="11.42578125" style="40" hidden="1" customWidth="1"/>
    <col min="254" max="16384" width="0" style="40" hidden="1"/>
  </cols>
  <sheetData>
    <row r="1" spans="1:10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0.5" customHeight="1">
      <c r="B2" s="15"/>
      <c r="C2" s="15"/>
      <c r="D2" s="15"/>
      <c r="E2" s="15"/>
      <c r="F2" s="15"/>
      <c r="G2" s="15"/>
      <c r="H2" s="15"/>
      <c r="I2" s="15"/>
      <c r="J2" s="18"/>
    </row>
    <row r="3" spans="1:10" ht="27" customHeight="1">
      <c r="B3" s="19"/>
      <c r="C3" s="19"/>
      <c r="D3" s="19"/>
      <c r="E3" s="21"/>
      <c r="F3" s="42" t="s">
        <v>12</v>
      </c>
      <c r="G3" s="41"/>
      <c r="H3" s="41"/>
      <c r="I3" s="41"/>
      <c r="J3" s="41"/>
    </row>
    <row r="4" spans="1:10" ht="25.5" customHeight="1">
      <c r="B4" s="30"/>
      <c r="C4" s="30"/>
      <c r="D4" s="30"/>
      <c r="E4" s="31"/>
      <c r="F4" s="31" t="s">
        <v>24</v>
      </c>
      <c r="G4" s="39"/>
      <c r="H4" s="39"/>
      <c r="I4" s="39"/>
      <c r="J4" s="29"/>
    </row>
    <row r="5" spans="1:10" ht="25.5" customHeight="1">
      <c r="B5" s="20"/>
      <c r="C5" s="20"/>
      <c r="D5" s="20"/>
      <c r="E5" s="56"/>
      <c r="F5" s="57"/>
      <c r="G5" s="13"/>
      <c r="H5" s="13"/>
      <c r="I5" s="13"/>
      <c r="J5" s="58"/>
    </row>
    <row r="6" spans="1:10" ht="15.75" customHeight="1">
      <c r="B6" s="20"/>
      <c r="C6" s="78" t="s">
        <v>25</v>
      </c>
      <c r="D6" s="79"/>
      <c r="E6" s="79"/>
      <c r="F6" s="59"/>
      <c r="G6" s="59"/>
      <c r="H6" s="59"/>
      <c r="I6" s="77">
        <v>5164</v>
      </c>
      <c r="J6" s="4"/>
    </row>
    <row r="7" spans="1:10" ht="6.75" customHeight="1">
      <c r="I7" s="12"/>
    </row>
    <row r="8" spans="1:10" ht="12.75">
      <c r="C8" s="13" t="s">
        <v>13</v>
      </c>
      <c r="D8" s="10"/>
      <c r="F8" s="5"/>
      <c r="I8" s="60" t="s">
        <v>9</v>
      </c>
    </row>
    <row r="9" spans="1:10" ht="15" hidden="1" customHeight="1">
      <c r="I9" s="11"/>
    </row>
    <row r="10" spans="1:10" ht="4.5" customHeight="1">
      <c r="B10" s="7"/>
      <c r="H10" s="5"/>
      <c r="I10" s="11"/>
    </row>
    <row r="11" spans="1:10" ht="12.75">
      <c r="B11" s="16"/>
      <c r="C11" s="15" t="s">
        <v>11</v>
      </c>
      <c r="D11" s="15"/>
      <c r="E11" s="15"/>
      <c r="H11" s="15" t="s">
        <v>10</v>
      </c>
      <c r="I11" s="55"/>
    </row>
    <row r="12" spans="1:10" ht="13.5" customHeight="1">
      <c r="B12" s="32"/>
      <c r="C12" s="13"/>
      <c r="D12" s="13"/>
      <c r="E12" s="13"/>
      <c r="F12" s="44"/>
      <c r="G12" s="44"/>
      <c r="H12" s="5"/>
      <c r="I12" s="7"/>
      <c r="J12" s="5"/>
    </row>
    <row r="13" spans="1:10" ht="15.75" customHeight="1">
      <c r="B13" s="13"/>
      <c r="C13" s="8" t="s">
        <v>6</v>
      </c>
      <c r="D13" s="10"/>
      <c r="E13" s="10"/>
      <c r="F13" s="10"/>
      <c r="G13" s="10"/>
      <c r="H13" s="10"/>
      <c r="I13" s="28">
        <f>+I11</f>
        <v>0</v>
      </c>
    </row>
    <row r="14" spans="1:10" ht="15.75" customHeight="1">
      <c r="B14" s="39"/>
      <c r="C14" s="45"/>
      <c r="D14" s="45"/>
      <c r="E14" s="45"/>
      <c r="F14" s="45"/>
      <c r="G14" s="45"/>
      <c r="H14" s="45"/>
      <c r="I14" s="46"/>
      <c r="J14" s="47"/>
    </row>
    <row r="15" spans="1:10" ht="17.25" customHeight="1">
      <c r="B15" s="15"/>
      <c r="C15" s="15"/>
      <c r="D15" s="15"/>
      <c r="E15" s="15"/>
      <c r="I15" s="6"/>
    </row>
    <row r="16" spans="1:10" ht="17.25" customHeight="1">
      <c r="B16" s="15"/>
      <c r="C16" s="41" t="s">
        <v>15</v>
      </c>
      <c r="D16" s="10"/>
      <c r="E16" s="10"/>
      <c r="F16" s="10"/>
      <c r="G16" s="10"/>
      <c r="H16" s="32"/>
      <c r="I16" s="38"/>
    </row>
    <row r="17" spans="2:10" ht="3.75" customHeight="1">
      <c r="B17" s="15"/>
      <c r="C17" s="10"/>
      <c r="D17" s="10"/>
      <c r="E17" s="10"/>
      <c r="F17" s="10"/>
      <c r="G17" s="10"/>
      <c r="H17" s="10"/>
      <c r="I17" s="15"/>
    </row>
    <row r="18" spans="2:10" ht="17.25" customHeight="1">
      <c r="B18" s="15"/>
      <c r="C18" s="33" t="s">
        <v>22</v>
      </c>
      <c r="D18" s="34"/>
      <c r="E18" s="35" t="s">
        <v>0</v>
      </c>
      <c r="F18" s="36" t="s">
        <v>1</v>
      </c>
      <c r="G18" s="37" t="s">
        <v>2</v>
      </c>
      <c r="H18" s="37" t="s">
        <v>3</v>
      </c>
      <c r="I18" s="36" t="s">
        <v>4</v>
      </c>
    </row>
    <row r="19" spans="2:10" ht="17.25" customHeight="1">
      <c r="B19" s="15"/>
      <c r="C19" s="23" t="s">
        <v>21</v>
      </c>
      <c r="D19" s="22"/>
      <c r="E19" s="24">
        <v>0</v>
      </c>
      <c r="F19" s="24">
        <f>I6*8</f>
        <v>41312</v>
      </c>
      <c r="G19" s="25">
        <f>IF(I8="Si",IF(I13&lt;F19,I13,F19),0)</f>
        <v>0</v>
      </c>
      <c r="H19" s="26">
        <v>0</v>
      </c>
      <c r="I19" s="24">
        <f>G19*H19</f>
        <v>0</v>
      </c>
    </row>
    <row r="20" spans="2:10" ht="17.25" customHeight="1">
      <c r="B20" s="15"/>
      <c r="C20" s="23" t="s">
        <v>20</v>
      </c>
      <c r="D20" s="22"/>
      <c r="E20" s="24">
        <f>+F19</f>
        <v>41312</v>
      </c>
      <c r="F20" s="24">
        <f>I6*15</f>
        <v>77460</v>
      </c>
      <c r="G20" s="25">
        <f>IF(I8="No",0,IF(I13&gt;F20,(F20-E20),IF(I13&gt;E20,I13-E20,0)))</f>
        <v>0</v>
      </c>
      <c r="H20" s="26">
        <v>0.1</v>
      </c>
      <c r="I20" s="24">
        <f>G20*H20</f>
        <v>0</v>
      </c>
    </row>
    <row r="21" spans="2:10" ht="17.25" customHeight="1">
      <c r="B21" s="15"/>
      <c r="C21" s="23" t="s">
        <v>7</v>
      </c>
      <c r="D21" s="22"/>
      <c r="E21" s="24">
        <f>+F20</f>
        <v>77460</v>
      </c>
      <c r="F21" s="24">
        <f>I6*50</f>
        <v>258200</v>
      </c>
      <c r="G21" s="25">
        <f>IF(I8="No",0,IF(I13&gt;F21,(F21-E21),IF(I13&gt;E21,I13-E21,0)))</f>
        <v>0</v>
      </c>
      <c r="H21" s="26">
        <v>0.24</v>
      </c>
      <c r="I21" s="24">
        <f>G21*H21</f>
        <v>0</v>
      </c>
    </row>
    <row r="22" spans="2:10" ht="17.25" customHeight="1">
      <c r="B22" s="15"/>
      <c r="C22" s="27" t="s">
        <v>8</v>
      </c>
      <c r="D22" s="22"/>
      <c r="E22" s="24">
        <f>+F21</f>
        <v>258200</v>
      </c>
      <c r="F22" s="24"/>
      <c r="G22" s="72">
        <f>IF(I8="No",0,IF(I13&gt;E22,I13-E22,0))</f>
        <v>0</v>
      </c>
      <c r="H22" s="26">
        <v>0.3</v>
      </c>
      <c r="I22" s="73">
        <f>G22*H22</f>
        <v>0</v>
      </c>
    </row>
    <row r="23" spans="2:10" ht="17.25" customHeight="1">
      <c r="B23" s="15"/>
      <c r="C23" s="27"/>
      <c r="D23" s="22"/>
      <c r="E23" s="24"/>
      <c r="F23" s="24"/>
      <c r="G23" s="70">
        <f>SUM(G19:G22)</f>
        <v>0</v>
      </c>
      <c r="H23" s="13"/>
      <c r="I23" s="71">
        <f>SUM(I19:I22)</f>
        <v>0</v>
      </c>
    </row>
    <row r="24" spans="2:10" ht="17.25" customHeight="1">
      <c r="B24" s="15"/>
      <c r="C24" s="41" t="s">
        <v>19</v>
      </c>
      <c r="D24" s="22"/>
      <c r="E24" s="24"/>
      <c r="F24" s="24"/>
      <c r="G24" s="25"/>
      <c r="H24" s="26"/>
      <c r="I24" s="24"/>
    </row>
    <row r="25" spans="2:10" ht="17.25" customHeight="1">
      <c r="B25" s="15"/>
      <c r="C25" s="10"/>
      <c r="D25" s="22"/>
      <c r="E25" s="24"/>
      <c r="F25" s="24"/>
      <c r="G25" s="25"/>
      <c r="H25" s="26"/>
      <c r="I25" s="24"/>
    </row>
    <row r="26" spans="2:10" ht="17.25" customHeight="1">
      <c r="B26" s="15"/>
      <c r="C26" s="33" t="s">
        <v>23</v>
      </c>
      <c r="D26" s="22"/>
      <c r="E26" s="35" t="s">
        <v>0</v>
      </c>
      <c r="F26" s="36" t="s">
        <v>1</v>
      </c>
      <c r="G26" s="37" t="s">
        <v>2</v>
      </c>
      <c r="H26" s="37" t="s">
        <v>3</v>
      </c>
      <c r="I26" s="36" t="s">
        <v>4</v>
      </c>
    </row>
    <row r="27" spans="2:10" ht="17.25" customHeight="1">
      <c r="B27" s="15"/>
      <c r="C27" s="23" t="s">
        <v>16</v>
      </c>
      <c r="D27" s="22"/>
      <c r="E27" s="24">
        <v>0</v>
      </c>
      <c r="F27" s="24">
        <f>I6*7</f>
        <v>36148</v>
      </c>
      <c r="G27" s="25">
        <f>IF(I8="Si",0,IF(I13&lt;F27,I13,F27))</f>
        <v>0</v>
      </c>
      <c r="H27" s="26">
        <v>0.1</v>
      </c>
      <c r="I27" s="24">
        <f>G27*H27</f>
        <v>0</v>
      </c>
    </row>
    <row r="28" spans="2:10" ht="17.25" customHeight="1">
      <c r="B28" s="15"/>
      <c r="C28" s="23" t="s">
        <v>17</v>
      </c>
      <c r="D28" s="22"/>
      <c r="E28" s="24">
        <f>+F27</f>
        <v>36148</v>
      </c>
      <c r="F28" s="24">
        <f>I6*42</f>
        <v>216888</v>
      </c>
      <c r="G28" s="25">
        <f>+IF(I8="Si",0,IF(I13&gt;F28,(F28-E28),IF(I13&gt;E28,I13-E28,0)))</f>
        <v>0</v>
      </c>
      <c r="H28" s="26">
        <v>0.24</v>
      </c>
      <c r="I28" s="24">
        <f>G28*H28</f>
        <v>0</v>
      </c>
    </row>
    <row r="29" spans="2:10" ht="17.25" customHeight="1">
      <c r="B29" s="15"/>
      <c r="C29" s="61" t="s">
        <v>18</v>
      </c>
      <c r="D29" s="22"/>
      <c r="E29" s="24">
        <f>+F28</f>
        <v>216888</v>
      </c>
      <c r="F29" s="24"/>
      <c r="G29" s="62">
        <f>IF(I8="Si",0,IF(I13&gt;E29,I13-E29,0))</f>
        <v>0</v>
      </c>
      <c r="H29" s="26">
        <v>0.3</v>
      </c>
      <c r="I29" s="24">
        <f>G29*H29</f>
        <v>0</v>
      </c>
    </row>
    <row r="30" spans="2:10" ht="17.25" customHeight="1">
      <c r="B30" s="13"/>
      <c r="C30" s="13"/>
      <c r="D30" s="13"/>
      <c r="E30" s="13"/>
      <c r="F30" s="44"/>
      <c r="G30" s="70">
        <f>SUM(G27:G29)</f>
        <v>0</v>
      </c>
      <c r="H30" s="13"/>
      <c r="I30" s="71">
        <f>SUM(I27:I29)</f>
        <v>0</v>
      </c>
      <c r="J30" s="5"/>
    </row>
    <row r="31" spans="2:10" ht="8.25" customHeight="1">
      <c r="B31" s="48"/>
      <c r="C31" s="48"/>
      <c r="D31" s="48"/>
      <c r="E31" s="48"/>
      <c r="F31" s="63"/>
      <c r="G31" s="48"/>
      <c r="H31" s="48"/>
      <c r="I31" s="64"/>
      <c r="J31" s="54"/>
    </row>
    <row r="32" spans="2:10" ht="19.899999999999999" customHeight="1">
      <c r="B32" s="13"/>
      <c r="C32" s="42" t="s">
        <v>5</v>
      </c>
      <c r="D32" s="17"/>
      <c r="E32" s="17"/>
      <c r="F32" s="1"/>
      <c r="G32" s="1"/>
      <c r="H32" s="2"/>
      <c r="I32" s="74">
        <f>SUM(I19:I22)+SUM(I27:I29)</f>
        <v>0</v>
      </c>
      <c r="J32" s="5"/>
    </row>
    <row r="33" spans="2:10" ht="8.25" customHeight="1">
      <c r="B33" s="39"/>
      <c r="C33" s="65"/>
      <c r="D33" s="66"/>
      <c r="E33" s="66"/>
      <c r="F33" s="67"/>
      <c r="G33" s="67"/>
      <c r="H33" s="68"/>
      <c r="I33" s="69"/>
      <c r="J33" s="47"/>
    </row>
    <row r="34" spans="2:10" ht="8.25" customHeight="1">
      <c r="B34" s="48"/>
      <c r="C34" s="49"/>
      <c r="D34" s="50"/>
      <c r="E34" s="50"/>
      <c r="F34" s="51"/>
      <c r="G34" s="51"/>
      <c r="H34" s="52"/>
      <c r="I34" s="53"/>
      <c r="J34" s="54"/>
    </row>
    <row r="35" spans="2:10" ht="21" customHeight="1">
      <c r="B35" s="5"/>
      <c r="C35" s="9"/>
      <c r="D35" s="10"/>
      <c r="E35" s="10"/>
      <c r="F35" s="10"/>
      <c r="G35" s="10"/>
      <c r="H35" s="43" t="s">
        <v>14</v>
      </c>
      <c r="I35" s="14"/>
    </row>
  </sheetData>
  <sheetProtection password="979A" sheet="1" objects="1" scenarios="1" selectLockedCells="1"/>
  <mergeCells count="1">
    <mergeCell ref="C6:E6"/>
  </mergeCells>
  <phoneticPr fontId="4" type="noConversion"/>
  <dataValidations count="2">
    <dataValidation type="list" allowBlank="1" showInputMessage="1" showErrorMessage="1" sqref="I8">
      <formula1>"Si, No"</formula1>
    </dataValidation>
    <dataValidation allowBlank="1" showInputMessage="1" showErrorMessage="1" prompt="Seleccione Si/No_x000a_" sqref="E12"/>
  </dataValidations>
  <pageMargins left="0.75" right="0.37" top="0.45" bottom="0.22" header="0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Deducciones</vt:lpstr>
      <vt:lpstr>'Ingresos y Deducciones'!Área_de_impresión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d0168</dc:creator>
  <cp:lastModifiedBy>0265</cp:lastModifiedBy>
  <cp:lastPrinted>2020-01-21T17:01:43Z</cp:lastPrinted>
  <dcterms:created xsi:type="dcterms:W3CDTF">2007-04-11T12:40:44Z</dcterms:created>
  <dcterms:modified xsi:type="dcterms:W3CDTF">2023-10-12T12:09:06Z</dcterms:modified>
</cp:coreProperties>
</file>