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SheetTabs="0" xWindow="10470" yWindow="120" windowWidth="11145" windowHeight="9840"/>
  </bookViews>
  <sheets>
    <sheet name="Recaudación por destino" sheetId="1" r:id="rId1"/>
  </sheets>
  <calcPr calcId="125725"/>
</workbook>
</file>

<file path=xl/calcChain.xml><?xml version="1.0" encoding="utf-8"?>
<calcChain xmlns="http://schemas.openxmlformats.org/spreadsheetml/2006/main">
  <c r="C17" i="1"/>
  <c r="C29"/>
  <c r="O29"/>
  <c r="N29"/>
  <c r="N13"/>
  <c r="M29"/>
  <c r="L29"/>
  <c r="K29"/>
  <c r="J29"/>
  <c r="I29"/>
  <c r="D29"/>
  <c r="E29"/>
  <c r="F29"/>
  <c r="G29"/>
  <c r="H29"/>
  <c r="O11"/>
  <c r="C13"/>
  <c r="D13"/>
  <c r="E13"/>
  <c r="F13"/>
  <c r="G13"/>
  <c r="H13"/>
  <c r="I13"/>
  <c r="J13"/>
  <c r="K13"/>
  <c r="L13"/>
  <c r="M13"/>
  <c r="O13"/>
  <c r="O14"/>
  <c r="O15"/>
  <c r="D17"/>
  <c r="E17"/>
  <c r="F17"/>
  <c r="G17"/>
  <c r="H17"/>
  <c r="I17"/>
  <c r="J17"/>
  <c r="K17"/>
  <c r="L17"/>
  <c r="M17"/>
  <c r="N17"/>
  <c r="O17"/>
  <c r="O18"/>
  <c r="O19"/>
  <c r="O20"/>
  <c r="C22"/>
  <c r="D22"/>
  <c r="E22"/>
  <c r="F22"/>
  <c r="G22"/>
  <c r="H22"/>
  <c r="I22"/>
  <c r="J22"/>
  <c r="K22"/>
  <c r="L22"/>
  <c r="M22"/>
  <c r="N22"/>
  <c r="O22"/>
  <c r="O23"/>
  <c r="O24"/>
  <c r="C26"/>
  <c r="D26"/>
  <c r="E26"/>
  <c r="F26"/>
  <c r="G26"/>
  <c r="H26"/>
  <c r="I26"/>
  <c r="J26"/>
  <c r="K26"/>
  <c r="L26"/>
  <c r="M26"/>
  <c r="O26"/>
  <c r="O27"/>
  <c r="P18"/>
  <c r="P26"/>
  <c r="P14"/>
  <c r="P27"/>
  <c r="P19"/>
  <c r="P29"/>
  <c r="P11"/>
  <c r="P20"/>
  <c r="P23"/>
  <c r="P17"/>
  <c r="P15"/>
  <c r="P13"/>
  <c r="P24"/>
  <c r="P22"/>
</calcChain>
</file>

<file path=xl/sharedStrings.xml><?xml version="1.0" encoding="utf-8"?>
<sst xmlns="http://schemas.openxmlformats.org/spreadsheetml/2006/main" count="31" uniqueCount="31">
  <si>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</si>
  <si>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</si>
  <si>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</si>
  <si>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</si>
  <si>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</si>
  <si>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</si>
  <si>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</si>
  <si>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</si>
  <si>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</si>
  <si>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</si>
  <si>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</si>
  <si>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</si>
  <si>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 %</t>
  </si>
  <si>
    <t>Destino: Rentas Generales</t>
  </si>
  <si>
    <t>Destino: Transferencias dentro del Presupuesto</t>
  </si>
  <si>
    <t>Destino: Transferencias fuera del Presupuesto</t>
  </si>
  <si>
    <t>Destino: Transferencias a Particulares</t>
  </si>
  <si>
    <t>Total Recaudación</t>
  </si>
  <si>
    <t>Dirección de Loterías (IVA, quin inst, tómbola, 5 de oro)</t>
  </si>
  <si>
    <t>MGAP Fdo Reconstr y Fom Granja (IVA frutas flores y hortalizas)</t>
  </si>
  <si>
    <t>Instituto Nacional de Investigación Agropecuaria (IMEBA)</t>
  </si>
  <si>
    <t>en miles de pesos corrientes</t>
  </si>
  <si>
    <t>(entre paréntesis se señalan los impuestos asociados a cada destino)</t>
  </si>
  <si>
    <t/>
  </si>
  <si>
    <t>Banco de Previsión Social (IVA, IASS)</t>
  </si>
  <si>
    <t>Devoluciones en efectivo</t>
  </si>
  <si>
    <t>Devoluciones IRPF - IASS</t>
  </si>
  <si>
    <t>Inst.Nac.de Colonización (IRPF incrementos pat.inmuebles rurales)</t>
  </si>
  <si>
    <t>Inst.Nac.de Colonización (IRAE enajenación inmuebles rurales)</t>
  </si>
  <si>
    <t xml:space="preserve">Fideicomisos Art. 241 Ley 19355 (AUF - OFI) </t>
  </si>
  <si>
    <t>RECAUDACIÓN POR DESTINO - 2017</t>
  </si>
</sst>
</file>

<file path=xl/styles.xml><?xml version="1.0" encoding="utf-8"?>
<styleSheet xmlns="http://schemas.openxmlformats.org/spreadsheetml/2006/main">
  <numFmts count="4">
    <numFmt numFmtId="179" formatCode="_ * #,##0.00_ ;_ * \-#,##0.00_ ;_ * &quot;-&quot;??_ ;_ @_ "/>
    <numFmt numFmtId="196" formatCode="_-* #,##0.0_-;\-* #,##0.0_-;_-* &quot;-&quot;??_-;_-@_-"/>
    <numFmt numFmtId="198" formatCode="_-* #,##0.0\ _€_-;\-* #,##0.0\ _€_-;_-* &quot;-&quot;?\ _€_-;_-@_-"/>
    <numFmt numFmtId="201" formatCode="#,##0.0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9"/>
      <color indexed="54"/>
      <name val="Verdana"/>
      <family val="2"/>
    </font>
    <font>
      <sz val="8"/>
      <color indexed="54"/>
      <name val="Verdana"/>
      <family val="2"/>
    </font>
    <font>
      <b/>
      <sz val="8"/>
      <color indexed="54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/>
      <right/>
      <top style="thin">
        <color indexed="54"/>
      </top>
      <bottom/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54"/>
      </right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 style="thin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</borders>
  <cellStyleXfs count="3">
    <xf numFmtId="0" fontId="0" fillId="0" borderId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locked="0" hidden="1"/>
    </xf>
    <xf numFmtId="0" fontId="4" fillId="2" borderId="0" xfId="0" applyFont="1" applyFill="1" applyProtection="1">
      <protection locked="0" hidden="1"/>
    </xf>
    <xf numFmtId="196" fontId="5" fillId="0" borderId="0" xfId="1" applyNumberFormat="1" applyFont="1" applyFill="1" applyAlignment="1" applyProtection="1">
      <protection locked="0" hidden="1"/>
    </xf>
    <xf numFmtId="0" fontId="4" fillId="0" borderId="0" xfId="0" applyFont="1" applyFill="1" applyProtection="1">
      <protection locked="0" hidden="1"/>
    </xf>
    <xf numFmtId="0" fontId="5" fillId="0" borderId="0" xfId="0" applyFont="1" applyFill="1" applyAlignment="1" applyProtection="1">
      <protection locked="0" hidden="1"/>
    </xf>
    <xf numFmtId="196" fontId="4" fillId="0" borderId="0" xfId="1" applyNumberFormat="1" applyFont="1" applyFill="1" applyProtection="1">
      <protection locked="0" hidden="1"/>
    </xf>
    <xf numFmtId="0" fontId="5" fillId="0" borderId="1" xfId="0" applyFont="1" applyFill="1" applyBorder="1" applyAlignment="1" applyProtection="1">
      <alignment horizontal="center"/>
      <protection locked="0" hidden="1"/>
    </xf>
    <xf numFmtId="10" fontId="4" fillId="0" borderId="0" xfId="2" applyNumberFormat="1" applyFont="1" applyFill="1" applyProtection="1">
      <protection locked="0" hidden="1"/>
    </xf>
    <xf numFmtId="10" fontId="4" fillId="0" borderId="0" xfId="0" applyNumberFormat="1" applyFont="1" applyFill="1" applyProtection="1">
      <protection locked="0" hidden="1"/>
    </xf>
    <xf numFmtId="201" fontId="4" fillId="0" borderId="2" xfId="1" applyNumberFormat="1" applyFont="1" applyFill="1" applyBorder="1" applyProtection="1">
      <protection locked="0" hidden="1"/>
    </xf>
    <xf numFmtId="201" fontId="4" fillId="0" borderId="1" xfId="1" applyNumberFormat="1" applyFont="1" applyFill="1" applyBorder="1" applyProtection="1">
      <protection locked="0" hidden="1"/>
    </xf>
    <xf numFmtId="201" fontId="4" fillId="0" borderId="1" xfId="0" applyNumberFormat="1" applyFont="1" applyFill="1" applyBorder="1" applyProtection="1"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196" fontId="5" fillId="0" borderId="3" xfId="1" applyNumberFormat="1" applyFont="1" applyFill="1" applyBorder="1" applyAlignment="1" applyProtection="1">
      <alignment vertical="center"/>
      <protection locked="0" hidden="1"/>
    </xf>
    <xf numFmtId="10" fontId="5" fillId="0" borderId="4" xfId="2" applyNumberFormat="1" applyFont="1" applyFill="1" applyBorder="1" applyAlignment="1" applyProtection="1">
      <alignment vertical="center"/>
      <protection locked="0" hidden="1"/>
    </xf>
    <xf numFmtId="10" fontId="4" fillId="0" borderId="0" xfId="2" applyNumberFormat="1" applyFont="1" applyFill="1" applyAlignment="1" applyProtection="1">
      <alignment vertical="center"/>
      <protection locked="0" hidden="1"/>
    </xf>
    <xf numFmtId="10" fontId="4" fillId="0" borderId="0" xfId="0" applyNumberFormat="1" applyFont="1" applyFill="1" applyAlignment="1" applyProtection="1">
      <alignment vertical="center"/>
      <protection locked="0" hidden="1"/>
    </xf>
    <xf numFmtId="0" fontId="4" fillId="0" borderId="0" xfId="0" applyFont="1" applyFill="1" applyAlignment="1" applyProtection="1">
      <alignment vertical="center"/>
      <protection locked="0" hidden="1"/>
    </xf>
    <xf numFmtId="0" fontId="6" fillId="2" borderId="0" xfId="0" applyFont="1" applyFill="1" applyProtection="1">
      <protection locked="0" hidden="1"/>
    </xf>
    <xf numFmtId="196" fontId="4" fillId="0" borderId="5" xfId="1" applyNumberFormat="1" applyFont="1" applyFill="1" applyBorder="1" applyProtection="1">
      <protection locked="0" hidden="1"/>
    </xf>
    <xf numFmtId="0" fontId="4" fillId="0" borderId="0" xfId="0" applyFont="1" applyFill="1" applyBorder="1" applyAlignment="1" applyProtection="1">
      <alignment horizontal="center"/>
      <protection locked="0" hidden="1"/>
    </xf>
    <xf numFmtId="196" fontId="4" fillId="0" borderId="0" xfId="1" applyNumberFormat="1" applyFont="1" applyFill="1" applyBorder="1" applyProtection="1">
      <protection locked="0" hidden="1"/>
    </xf>
    <xf numFmtId="10" fontId="4" fillId="0" borderId="0" xfId="2" applyNumberFormat="1" applyFont="1" applyFill="1" applyBorder="1" applyAlignment="1" applyProtection="1">
      <alignment vertical="center"/>
      <protection locked="0" hidden="1"/>
    </xf>
    <xf numFmtId="10" fontId="4" fillId="0" borderId="0" xfId="2" applyNumberFormat="1" applyFont="1" applyFill="1" applyBorder="1" applyProtection="1">
      <protection locked="0" hidden="1"/>
    </xf>
    <xf numFmtId="10" fontId="4" fillId="0" borderId="0" xfId="0" applyNumberFormat="1" applyFont="1" applyFill="1" applyBorder="1" applyProtection="1">
      <protection locked="0" hidden="1"/>
    </xf>
    <xf numFmtId="0" fontId="4" fillId="0" borderId="0" xfId="0" applyFont="1" applyFill="1" applyBorder="1" applyProtection="1">
      <protection locked="0" hidden="1"/>
    </xf>
    <xf numFmtId="198" fontId="4" fillId="0" borderId="0" xfId="0" applyNumberFormat="1" applyFont="1" applyFill="1" applyProtection="1">
      <protection locked="0" hidden="1"/>
    </xf>
    <xf numFmtId="10" fontId="4" fillId="0" borderId="6" xfId="2" applyNumberFormat="1" applyFont="1" applyFill="1" applyBorder="1" applyAlignment="1" applyProtection="1">
      <alignment vertical="center"/>
      <protection locked="0" hidden="1"/>
    </xf>
    <xf numFmtId="10" fontId="4" fillId="0" borderId="4" xfId="2" applyNumberFormat="1" applyFont="1" applyFill="1" applyBorder="1" applyAlignment="1" applyProtection="1">
      <alignment vertical="center"/>
      <protection locked="0" hidden="1"/>
    </xf>
    <xf numFmtId="10" fontId="4" fillId="0" borderId="7" xfId="2" applyNumberFormat="1" applyFont="1" applyFill="1" applyBorder="1" applyAlignment="1" applyProtection="1">
      <alignment vertical="center"/>
      <protection locked="0" hidden="1"/>
    </xf>
    <xf numFmtId="0" fontId="5" fillId="0" borderId="10" xfId="0" applyFont="1" applyFill="1" applyBorder="1" applyAlignment="1" applyProtection="1">
      <alignment horizontal="left" vertical="center"/>
      <protection locked="0" hidden="1"/>
    </xf>
    <xf numFmtId="0" fontId="5" fillId="0" borderId="11" xfId="0" applyFont="1" applyFill="1" applyBorder="1" applyAlignment="1" applyProtection="1">
      <alignment horizontal="left" vertical="center"/>
      <protection locked="0" hidden="1"/>
    </xf>
    <xf numFmtId="0" fontId="3" fillId="0" borderId="10" xfId="0" applyFont="1" applyFill="1" applyBorder="1" applyAlignment="1" applyProtection="1">
      <alignment horizontal="center" vertical="center" wrapText="1"/>
      <protection locked="0"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Alignment="1" applyProtection="1">
      <alignment horizontal="center"/>
      <protection locked="0" hidden="1"/>
    </xf>
    <xf numFmtId="0" fontId="4" fillId="0" borderId="14" xfId="0" applyFont="1" applyFill="1" applyBorder="1" applyAlignment="1" applyProtection="1">
      <alignment horizontal="center"/>
      <protection locked="0" hidden="1"/>
    </xf>
    <xf numFmtId="0" fontId="4" fillId="0" borderId="13" xfId="0" applyFont="1" applyFill="1" applyBorder="1" applyAlignment="1" applyProtection="1">
      <alignment horizontal="left"/>
      <protection locked="0" hidden="1"/>
    </xf>
    <xf numFmtId="0" fontId="4" fillId="0" borderId="8" xfId="0" applyFont="1" applyFill="1" applyBorder="1" applyAlignment="1" applyProtection="1">
      <alignment horizontal="left"/>
      <protection locked="0" hidden="1"/>
    </xf>
    <xf numFmtId="0" fontId="4" fillId="0" borderId="9" xfId="0" applyFont="1" applyFill="1" applyBorder="1" applyAlignment="1" applyProtection="1">
      <alignment horizontal="left"/>
      <protection locked="0" hidden="1"/>
    </xf>
    <xf numFmtId="0" fontId="4" fillId="0" borderId="12" xfId="0" applyFont="1" applyFill="1" applyBorder="1" applyAlignment="1" applyProtection="1">
      <alignment horizontal="center"/>
      <protection locked="0" hidden="1"/>
    </xf>
    <xf numFmtId="0" fontId="4" fillId="0" borderId="5" xfId="0" applyFont="1" applyFill="1" applyBorder="1" applyAlignment="1" applyProtection="1">
      <alignment horizontal="center"/>
      <protection locked="0" hidden="1"/>
    </xf>
  </cellXfs>
  <cellStyles count="3">
    <cellStyle name="Millares" xfId="1" builtinId="3"/>
    <cellStyle name="Normal" xfId="0" builtinId="0"/>
    <cellStyle name="Porcentual" xfId="2" builtinId="5"/>
  </cellStyles>
  <dxfs count="1">
    <dxf>
      <font>
        <b val="0"/>
        <i val="0"/>
        <strike/>
        <condense val="0"/>
        <extend val="0"/>
        <color indexed="54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95250</xdr:rowOff>
    </xdr:from>
    <xdr:to>
      <xdr:col>0</xdr:col>
      <xdr:colOff>1447800</xdr:colOff>
      <xdr:row>3</xdr:row>
      <xdr:rowOff>28575</xdr:rowOff>
    </xdr:to>
    <xdr:pic>
      <xdr:nvPicPr>
        <xdr:cNvPr id="1058" name="Picture 2" descr="logo DG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04825"/>
          <a:ext cx="1162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A33"/>
  <sheetViews>
    <sheetView showGridLines="0" showRowColHeaders="0" tabSelected="1" workbookViewId="0">
      <selection activeCell="B3" sqref="B3:D3"/>
    </sheetView>
  </sheetViews>
  <sheetFormatPr baseColWidth="10" defaultRowHeight="10.5"/>
  <cols>
    <col min="1" max="1" width="27.140625" style="2" customWidth="1"/>
    <col min="2" max="2" width="28.140625" style="2" customWidth="1"/>
    <col min="3" max="3" width="17" style="2" customWidth="1"/>
    <col min="4" max="14" width="14.7109375" style="2" bestFit="1" customWidth="1"/>
    <col min="15" max="15" width="15.85546875" style="2" bestFit="1" customWidth="1"/>
    <col min="16" max="16" width="9.28515625" style="2" bestFit="1" customWidth="1"/>
    <col min="17" max="16384" width="11.42578125" style="2"/>
  </cols>
  <sheetData>
    <row r="1" spans="1:18" ht="32.25" customHeight="1"/>
    <row r="2" spans="1:18" s="4" customFormat="1" ht="16.5" customHeight="1" thickBot="1"/>
    <row r="3" spans="1:18" s="4" customFormat="1" ht="19.5" customHeight="1" thickBot="1">
      <c r="B3" s="33" t="s">
        <v>30</v>
      </c>
      <c r="C3" s="34"/>
      <c r="D3" s="35"/>
      <c r="E3" s="1"/>
      <c r="F3" s="3"/>
      <c r="G3" s="3"/>
    </row>
    <row r="4" spans="1:18" s="4" customFormat="1" ht="10.5" customHeight="1">
      <c r="B4" s="13"/>
      <c r="C4" s="13"/>
      <c r="D4" s="13"/>
      <c r="E4" s="1"/>
      <c r="F4" s="3"/>
      <c r="G4" s="3"/>
    </row>
    <row r="5" spans="1:18" s="4" customFormat="1" ht="10.5" customHeight="1">
      <c r="B5" s="36" t="s">
        <v>21</v>
      </c>
      <c r="C5" s="36"/>
      <c r="D5" s="36"/>
      <c r="E5" s="5"/>
      <c r="F5" s="5"/>
      <c r="G5" s="5"/>
    </row>
    <row r="6" spans="1:18" s="4" customFormat="1">
      <c r="B6" s="37" t="s">
        <v>22</v>
      </c>
      <c r="C6" s="37"/>
      <c r="D6" s="37"/>
    </row>
    <row r="7" spans="1:18" s="4" customFormat="1"/>
    <row r="8" spans="1:18" s="4" customFormat="1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8" s="4" customFormat="1">
      <c r="C9" s="7" t="s">
        <v>0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9</v>
      </c>
      <c r="M9" s="7" t="s">
        <v>10</v>
      </c>
      <c r="N9" s="7" t="s">
        <v>11</v>
      </c>
      <c r="O9" s="7">
        <v>2017</v>
      </c>
      <c r="P9" s="7" t="s">
        <v>12</v>
      </c>
    </row>
    <row r="10" spans="1:18" s="4" customFormat="1" ht="11.25" thickBot="1"/>
    <row r="11" spans="1:18" s="18" customFormat="1" ht="13.7" customHeight="1" thickBot="1">
      <c r="A11" s="31" t="s">
        <v>13</v>
      </c>
      <c r="B11" s="32"/>
      <c r="C11" s="14">
        <v>25505391.780999999</v>
      </c>
      <c r="D11" s="14">
        <v>22208472.217999998</v>
      </c>
      <c r="E11" s="14">
        <v>24774539.755999997</v>
      </c>
      <c r="F11" s="14">
        <v>26754822.75</v>
      </c>
      <c r="G11" s="14">
        <v>26088025.794</v>
      </c>
      <c r="H11" s="14">
        <v>22285466.241</v>
      </c>
      <c r="I11" s="14">
        <v>23258303.699999999</v>
      </c>
      <c r="J11" s="14">
        <v>24181521.600000001</v>
      </c>
      <c r="K11" s="14">
        <v>24207314.748999998</v>
      </c>
      <c r="L11" s="14">
        <v>24865016.908</v>
      </c>
      <c r="M11" s="14">
        <v>25757220.944000002</v>
      </c>
      <c r="N11" s="14">
        <v>26021928.333000001</v>
      </c>
      <c r="O11" s="14">
        <f>+SUM(C11:N11)</f>
        <v>295908024.77399999</v>
      </c>
      <c r="P11" s="15">
        <f>+O11/$O$29</f>
        <v>0.84065720788421772</v>
      </c>
      <c r="Q11" s="16"/>
      <c r="R11" s="17"/>
    </row>
    <row r="12" spans="1:18" s="4" customFormat="1" ht="11.25" thickBot="1">
      <c r="A12" s="38"/>
      <c r="B12" s="3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"/>
      <c r="Q12" s="8"/>
      <c r="R12" s="9"/>
    </row>
    <row r="13" spans="1:18" s="18" customFormat="1" ht="13.7" customHeight="1" thickBot="1">
      <c r="A13" s="31" t="s">
        <v>14</v>
      </c>
      <c r="B13" s="32"/>
      <c r="C13" s="14">
        <f t="shared" ref="C13:N13" si="0">+SUM(C14:C15)</f>
        <v>72830.638000000006</v>
      </c>
      <c r="D13" s="14">
        <f t="shared" si="0"/>
        <v>71085.410999999993</v>
      </c>
      <c r="E13" s="14">
        <f t="shared" si="0"/>
        <v>74711.31</v>
      </c>
      <c r="F13" s="14">
        <f t="shared" si="0"/>
        <v>62605.29</v>
      </c>
      <c r="G13" s="14">
        <f t="shared" si="0"/>
        <v>69305.578999999998</v>
      </c>
      <c r="H13" s="14">
        <f t="shared" si="0"/>
        <v>60147.213000000003</v>
      </c>
      <c r="I13" s="14">
        <f t="shared" si="0"/>
        <v>61988</v>
      </c>
      <c r="J13" s="14">
        <f t="shared" si="0"/>
        <v>17144.599999999999</v>
      </c>
      <c r="K13" s="14">
        <f t="shared" si="0"/>
        <v>13593.618</v>
      </c>
      <c r="L13" s="14">
        <f t="shared" si="0"/>
        <v>13919.885</v>
      </c>
      <c r="M13" s="14">
        <f t="shared" si="0"/>
        <v>13535.966</v>
      </c>
      <c r="N13" s="14">
        <f t="shared" si="0"/>
        <v>13691.869000000001</v>
      </c>
      <c r="O13" s="14">
        <f>+SUM(C13:N13)</f>
        <v>544559.37899999996</v>
      </c>
      <c r="P13" s="15">
        <f>+O13/$O$29</f>
        <v>1.54706100798361E-3</v>
      </c>
      <c r="Q13" s="16"/>
      <c r="R13" s="17"/>
    </row>
    <row r="14" spans="1:18" s="4" customFormat="1">
      <c r="A14" s="40" t="s">
        <v>18</v>
      </c>
      <c r="B14" s="41"/>
      <c r="C14" s="11">
        <v>13497.117</v>
      </c>
      <c r="D14" s="11">
        <v>13473.411</v>
      </c>
      <c r="E14" s="11">
        <v>11707.924999999999</v>
      </c>
      <c r="F14" s="11">
        <v>13739.057000000001</v>
      </c>
      <c r="G14" s="11">
        <v>11046.073</v>
      </c>
      <c r="H14" s="11">
        <v>12286.772999999999</v>
      </c>
      <c r="I14" s="11">
        <v>12339.1</v>
      </c>
      <c r="J14" s="11">
        <v>12446</v>
      </c>
      <c r="K14" s="11">
        <v>13593.618</v>
      </c>
      <c r="L14" s="11">
        <v>13919.885</v>
      </c>
      <c r="M14" s="11">
        <v>13535.966</v>
      </c>
      <c r="N14" s="11">
        <v>13691.869000000001</v>
      </c>
      <c r="O14" s="11">
        <f>+SUM(C14:N14)</f>
        <v>155276.79399999999</v>
      </c>
      <c r="P14" s="30">
        <f>+O14/$O$29</f>
        <v>4.4113219367047831E-4</v>
      </c>
      <c r="Q14" s="8"/>
      <c r="R14" s="9"/>
    </row>
    <row r="15" spans="1:18" s="4" customFormat="1">
      <c r="A15" s="40" t="s">
        <v>19</v>
      </c>
      <c r="B15" s="41"/>
      <c r="C15" s="12">
        <v>59333.521000000001</v>
      </c>
      <c r="D15" s="12">
        <v>57612</v>
      </c>
      <c r="E15" s="12">
        <v>63003.385000000002</v>
      </c>
      <c r="F15" s="12">
        <v>48866.233</v>
      </c>
      <c r="G15" s="12">
        <v>58259.506000000001</v>
      </c>
      <c r="H15" s="12">
        <v>47860.44</v>
      </c>
      <c r="I15" s="11">
        <v>49648.9</v>
      </c>
      <c r="J15" s="11">
        <v>4698.6000000000004</v>
      </c>
      <c r="K15" s="11">
        <v>0</v>
      </c>
      <c r="L15" s="11">
        <v>0</v>
      </c>
      <c r="M15" s="11">
        <v>0</v>
      </c>
      <c r="N15" s="11">
        <v>0</v>
      </c>
      <c r="O15" s="12">
        <f>+SUM(C15:N15)</f>
        <v>389282.58500000002</v>
      </c>
      <c r="P15" s="28">
        <f>+O15/$O$29</f>
        <v>1.1059288143131318E-3</v>
      </c>
      <c r="Q15" s="8"/>
      <c r="R15" s="9"/>
    </row>
    <row r="16" spans="1:18" s="4" customFormat="1" ht="11.25" thickBot="1">
      <c r="A16" s="39"/>
      <c r="B16" s="3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"/>
      <c r="Q16" s="8"/>
      <c r="R16" s="9"/>
    </row>
    <row r="17" spans="1:27" s="18" customFormat="1" ht="13.7" customHeight="1" thickBot="1">
      <c r="A17" s="31" t="s">
        <v>15</v>
      </c>
      <c r="B17" s="32"/>
      <c r="C17" s="14">
        <f t="shared" ref="C17:N17" si="1">+SUM(C18:C20)</f>
        <v>4626323.1219999995</v>
      </c>
      <c r="D17" s="14">
        <f t="shared" si="1"/>
        <v>4293214.4450000003</v>
      </c>
      <c r="E17" s="14">
        <f t="shared" si="1"/>
        <v>4547057.5920000002</v>
      </c>
      <c r="F17" s="14">
        <f t="shared" si="1"/>
        <v>4254221.2939999998</v>
      </c>
      <c r="G17" s="14">
        <f t="shared" si="1"/>
        <v>4671017.767</v>
      </c>
      <c r="H17" s="14">
        <f t="shared" si="1"/>
        <v>4317022.7339999992</v>
      </c>
      <c r="I17" s="14">
        <f t="shared" si="1"/>
        <v>4457835.1999999993</v>
      </c>
      <c r="J17" s="14">
        <f t="shared" si="1"/>
        <v>4654482.3</v>
      </c>
      <c r="K17" s="14">
        <f t="shared" si="1"/>
        <v>4584329.7629999993</v>
      </c>
      <c r="L17" s="14">
        <f t="shared" si="1"/>
        <v>4593572.2439999999</v>
      </c>
      <c r="M17" s="14">
        <f t="shared" si="1"/>
        <v>4932911.1970000006</v>
      </c>
      <c r="N17" s="14">
        <f t="shared" si="1"/>
        <v>5013516.9399999995</v>
      </c>
      <c r="O17" s="14">
        <f>+SUM(C17:N17)</f>
        <v>54945504.598000005</v>
      </c>
      <c r="P17" s="15">
        <f>+O17/$O$29</f>
        <v>0.15609693085012494</v>
      </c>
      <c r="Q17" s="16"/>
      <c r="R17" s="17"/>
    </row>
    <row r="18" spans="1:27" s="4" customFormat="1">
      <c r="A18" s="40" t="s">
        <v>24</v>
      </c>
      <c r="B18" s="41"/>
      <c r="C18" s="10">
        <v>4596970.9029999999</v>
      </c>
      <c r="D18" s="10">
        <v>4271958.0360000003</v>
      </c>
      <c r="E18" s="10">
        <v>4530040.7539999997</v>
      </c>
      <c r="F18" s="10">
        <v>4238924.18</v>
      </c>
      <c r="G18" s="10">
        <v>4642768.5439999998</v>
      </c>
      <c r="H18" s="10">
        <v>4276115.1209999993</v>
      </c>
      <c r="I18" s="10">
        <v>4439222.0999999996</v>
      </c>
      <c r="J18" s="10">
        <v>4606231.3</v>
      </c>
      <c r="K18" s="10">
        <v>4533665.2029999997</v>
      </c>
      <c r="L18" s="10">
        <v>4482398.5250000004</v>
      </c>
      <c r="M18" s="10">
        <v>4887654.8229999999</v>
      </c>
      <c r="N18" s="10">
        <v>4952641.0609999998</v>
      </c>
      <c r="O18" s="10">
        <f>+SUM(C18:N18)</f>
        <v>54458590.54999999</v>
      </c>
      <c r="P18" s="30">
        <f>+O18/$O$29</f>
        <v>0.15471363682021844</v>
      </c>
      <c r="Q18" s="8"/>
      <c r="R18" s="9"/>
    </row>
    <row r="19" spans="1:27" s="4" customFormat="1">
      <c r="A19" s="40" t="s">
        <v>27</v>
      </c>
      <c r="B19" s="41"/>
      <c r="C19" s="12">
        <v>0</v>
      </c>
      <c r="D19" s="12">
        <v>17639.809000000001</v>
      </c>
      <c r="E19" s="12">
        <v>15801.849</v>
      </c>
      <c r="F19" s="12">
        <v>15292.562</v>
      </c>
      <c r="G19" s="12">
        <v>27089.149000000001</v>
      </c>
      <c r="H19" s="12">
        <v>40907.612999999998</v>
      </c>
      <c r="I19" s="11">
        <v>18378.5</v>
      </c>
      <c r="J19" s="11">
        <v>38432.300000000003</v>
      </c>
      <c r="K19" s="11">
        <v>35954.919000000002</v>
      </c>
      <c r="L19" s="11">
        <v>33006.226000000002</v>
      </c>
      <c r="M19" s="11">
        <v>33782.792000000001</v>
      </c>
      <c r="N19" s="11">
        <v>50018.784</v>
      </c>
      <c r="O19" s="12">
        <f>+SUM(C19:N19)</f>
        <v>326304.50299999997</v>
      </c>
      <c r="P19" s="28">
        <f>+O19/$O$29</f>
        <v>9.2701180585261927E-4</v>
      </c>
      <c r="Q19" s="8"/>
      <c r="R19" s="9"/>
    </row>
    <row r="20" spans="1:27" s="4" customFormat="1">
      <c r="A20" s="40" t="s">
        <v>28</v>
      </c>
      <c r="B20" s="41"/>
      <c r="C20" s="12">
        <v>29352.219000000001</v>
      </c>
      <c r="D20" s="12">
        <v>3616.6</v>
      </c>
      <c r="E20" s="12">
        <v>1214.989</v>
      </c>
      <c r="F20" s="12">
        <v>4.5519999999999996</v>
      </c>
      <c r="G20" s="12">
        <v>1160.0740000000001</v>
      </c>
      <c r="H20" s="12">
        <v>0</v>
      </c>
      <c r="I20" s="12">
        <v>234.6</v>
      </c>
      <c r="J20" s="11">
        <v>9818.7000000000007</v>
      </c>
      <c r="K20" s="11">
        <v>14709.641</v>
      </c>
      <c r="L20" s="11">
        <v>78167.493000000002</v>
      </c>
      <c r="M20" s="11">
        <v>11473.582</v>
      </c>
      <c r="N20" s="11">
        <v>10857.094999999999</v>
      </c>
      <c r="O20" s="12">
        <f>+SUM(C20:N20)</f>
        <v>160609.54500000001</v>
      </c>
      <c r="P20" s="28">
        <f>+O20/$O$29</f>
        <v>4.5628222405382358E-4</v>
      </c>
      <c r="Q20" s="8"/>
      <c r="R20" s="9"/>
    </row>
    <row r="21" spans="1:27" s="4" customFormat="1" ht="11.25" thickBot="1">
      <c r="A21" s="39"/>
      <c r="B21" s="3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"/>
      <c r="Q21" s="8"/>
      <c r="R21" s="9"/>
    </row>
    <row r="22" spans="1:27" s="18" customFormat="1" ht="13.7" customHeight="1" thickBot="1">
      <c r="A22" s="31" t="s">
        <v>16</v>
      </c>
      <c r="B22" s="32"/>
      <c r="C22" s="14">
        <f>+SUM(C23:C24)</f>
        <v>70190.085999999996</v>
      </c>
      <c r="D22" s="14">
        <f t="shared" ref="D22:N22" si="2">+SUM(D23:D24)</f>
        <v>37167.590000000004</v>
      </c>
      <c r="E22" s="14">
        <f t="shared" si="2"/>
        <v>29482.348000000002</v>
      </c>
      <c r="F22" s="14">
        <f t="shared" si="2"/>
        <v>29001.107</v>
      </c>
      <c r="G22" s="14">
        <f t="shared" si="2"/>
        <v>55609.248999999996</v>
      </c>
      <c r="H22" s="14">
        <f t="shared" si="2"/>
        <v>42763.992000000006</v>
      </c>
      <c r="I22" s="14">
        <f t="shared" si="2"/>
        <v>52847.4</v>
      </c>
      <c r="J22" s="14">
        <f t="shared" si="2"/>
        <v>69821.3</v>
      </c>
      <c r="K22" s="14">
        <f t="shared" si="2"/>
        <v>47216.89</v>
      </c>
      <c r="L22" s="14">
        <f t="shared" si="2"/>
        <v>54317.322999999997</v>
      </c>
      <c r="M22" s="14">
        <f t="shared" si="2"/>
        <v>60794</v>
      </c>
      <c r="N22" s="14">
        <f t="shared" si="2"/>
        <v>48759.712</v>
      </c>
      <c r="O22" s="14">
        <f>+SUM(C22:N22)</f>
        <v>597970.99699999997</v>
      </c>
      <c r="P22" s="15">
        <f>+O22/$O$29</f>
        <v>1.698800257673616E-3</v>
      </c>
      <c r="Q22" s="16"/>
      <c r="R22" s="17"/>
    </row>
    <row r="23" spans="1:27" s="4" customFormat="1" ht="11.25" thickBot="1">
      <c r="A23" s="40" t="s">
        <v>20</v>
      </c>
      <c r="B23" s="41"/>
      <c r="C23" s="11">
        <v>69169.489000000001</v>
      </c>
      <c r="D23" s="11">
        <v>36059.391000000003</v>
      </c>
      <c r="E23" s="11">
        <v>28292.416000000001</v>
      </c>
      <c r="F23" s="11">
        <v>27429.776000000002</v>
      </c>
      <c r="G23" s="11">
        <v>53932.470999999998</v>
      </c>
      <c r="H23" s="11">
        <v>40834.209000000003</v>
      </c>
      <c r="I23" s="11">
        <v>51986.6</v>
      </c>
      <c r="J23" s="11">
        <v>68585.600000000006</v>
      </c>
      <c r="K23" s="11">
        <v>45428.123</v>
      </c>
      <c r="L23" s="11">
        <v>52854.252999999997</v>
      </c>
      <c r="M23" s="11">
        <v>58764.574000000001</v>
      </c>
      <c r="N23" s="11">
        <v>46535.546999999999</v>
      </c>
      <c r="O23" s="11">
        <f>+SUM(C23:N23)</f>
        <v>579872.44900000014</v>
      </c>
      <c r="P23" s="29">
        <f>+O23/$O$29</f>
        <v>1.6473833525725847E-3</v>
      </c>
      <c r="Q23" s="8"/>
      <c r="R23" s="9"/>
    </row>
    <row r="24" spans="1:27" s="4" customFormat="1" ht="11.25" thickBot="1">
      <c r="A24" s="40" t="s">
        <v>29</v>
      </c>
      <c r="B24" s="41"/>
      <c r="C24" s="11">
        <v>1020.597</v>
      </c>
      <c r="D24" s="11">
        <v>1108.1990000000001</v>
      </c>
      <c r="E24" s="11">
        <v>1189.932</v>
      </c>
      <c r="F24" s="11">
        <v>1571.3309999999999</v>
      </c>
      <c r="G24" s="11">
        <v>1676.778</v>
      </c>
      <c r="H24" s="11">
        <v>1929.7829999999999</v>
      </c>
      <c r="I24" s="11">
        <v>860.8</v>
      </c>
      <c r="J24" s="11">
        <v>1235.7</v>
      </c>
      <c r="K24" s="11">
        <v>1788.7670000000001</v>
      </c>
      <c r="L24" s="11">
        <v>1463.07</v>
      </c>
      <c r="M24" s="11">
        <v>2029.4259999999999</v>
      </c>
      <c r="N24" s="11">
        <v>2224.165</v>
      </c>
      <c r="O24" s="11">
        <f>+SUM(C24:N24)</f>
        <v>18098.547999999999</v>
      </c>
      <c r="P24" s="29">
        <f>+O24/$O$29</f>
        <v>5.141690510103169E-5</v>
      </c>
      <c r="Q24" s="8"/>
      <c r="R24" s="9"/>
    </row>
    <row r="25" spans="1:27" s="4" customFormat="1" ht="11.25" thickBot="1">
      <c r="A25" s="42"/>
      <c r="B25" s="4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3"/>
      <c r="Q25" s="8"/>
      <c r="R25" s="9"/>
    </row>
    <row r="26" spans="1:27" s="18" customFormat="1" ht="13.7" hidden="1" customHeight="1" thickBot="1">
      <c r="A26" s="31" t="s">
        <v>25</v>
      </c>
      <c r="B26" s="32"/>
      <c r="C26" s="14">
        <f t="shared" ref="C26:M26" si="3">+C27</f>
        <v>18963.175999999999</v>
      </c>
      <c r="D26" s="14">
        <f t="shared" si="3"/>
        <v>15326.441999999999</v>
      </c>
      <c r="E26" s="14">
        <f t="shared" si="3"/>
        <v>16445.712</v>
      </c>
      <c r="F26" s="14">
        <f t="shared" si="3"/>
        <v>12139.257</v>
      </c>
      <c r="G26" s="14">
        <f t="shared" si="3"/>
        <v>19177.847000000002</v>
      </c>
      <c r="H26" s="14">
        <f t="shared" si="3"/>
        <v>733178.8</v>
      </c>
      <c r="I26" s="14">
        <f t="shared" si="3"/>
        <v>651142.68799999997</v>
      </c>
      <c r="J26" s="14">
        <f t="shared" si="3"/>
        <v>544860.93700000003</v>
      </c>
      <c r="K26" s="14">
        <f t="shared" si="3"/>
        <v>327851.43599999999</v>
      </c>
      <c r="L26" s="14">
        <f t="shared" si="3"/>
        <v>93522.532999999996</v>
      </c>
      <c r="M26" s="14">
        <f t="shared" si="3"/>
        <v>54252.154000000002</v>
      </c>
      <c r="N26" s="14"/>
      <c r="O26" s="14">
        <f>+SUM(C26:N26)</f>
        <v>2486860.9819999998</v>
      </c>
      <c r="P26" s="15">
        <f>+O26/$O$29</f>
        <v>7.0650250567588337E-3</v>
      </c>
      <c r="Q26" s="16"/>
      <c r="R26" s="17"/>
    </row>
    <row r="27" spans="1:27" s="4" customFormat="1" ht="11.25" hidden="1" thickBot="1">
      <c r="A27" s="40" t="s">
        <v>26</v>
      </c>
      <c r="B27" s="41"/>
      <c r="C27" s="10">
        <v>18963.175999999999</v>
      </c>
      <c r="D27" s="10">
        <v>15326.441999999999</v>
      </c>
      <c r="E27" s="10">
        <v>16445.712</v>
      </c>
      <c r="F27" s="10">
        <v>12139.257</v>
      </c>
      <c r="G27" s="10">
        <v>19177.847000000002</v>
      </c>
      <c r="H27" s="10">
        <v>733178.8</v>
      </c>
      <c r="I27" s="10">
        <v>651142.68799999997</v>
      </c>
      <c r="J27" s="10">
        <v>544860.93700000003</v>
      </c>
      <c r="K27" s="10">
        <v>327851.43599999999</v>
      </c>
      <c r="L27" s="10">
        <v>93522.532999999996</v>
      </c>
      <c r="M27" s="10">
        <v>54252.154000000002</v>
      </c>
      <c r="N27" s="10"/>
      <c r="O27" s="10">
        <f>+SUM(C27:N27)</f>
        <v>2486860.9819999998</v>
      </c>
      <c r="P27" s="29">
        <f>+O27/$O$29</f>
        <v>7.0650250567588337E-3</v>
      </c>
      <c r="Q27" s="8"/>
      <c r="R27" s="9"/>
    </row>
    <row r="28" spans="1:27" s="26" customFormat="1" ht="11.25" hidden="1" thickBot="1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4"/>
      <c r="R28" s="25"/>
    </row>
    <row r="29" spans="1:27" s="18" customFormat="1" ht="13.7" customHeight="1" thickBot="1">
      <c r="A29" s="31" t="s">
        <v>17</v>
      </c>
      <c r="B29" s="32"/>
      <c r="C29" s="14">
        <f t="shared" ref="C29:I29" si="4">+C22+C17+C13+C11</f>
        <v>30274735.627</v>
      </c>
      <c r="D29" s="14">
        <f t="shared" si="4"/>
        <v>26609939.663999997</v>
      </c>
      <c r="E29" s="14">
        <f t="shared" si="4"/>
        <v>29425791.005999997</v>
      </c>
      <c r="F29" s="14">
        <f t="shared" si="4"/>
        <v>31100650.441</v>
      </c>
      <c r="G29" s="14">
        <f t="shared" si="4"/>
        <v>30883958.388999999</v>
      </c>
      <c r="H29" s="14">
        <f t="shared" si="4"/>
        <v>26705400.18</v>
      </c>
      <c r="I29" s="14">
        <f t="shared" si="4"/>
        <v>27830974.299999997</v>
      </c>
      <c r="J29" s="14">
        <f>+J22+J17+J13+J11</f>
        <v>28922969.800000001</v>
      </c>
      <c r="K29" s="14">
        <f>+K22+K17+K13+K11</f>
        <v>28852455.019999996</v>
      </c>
      <c r="L29" s="14">
        <f>+L22+L17+L13+L11</f>
        <v>29526826.359999999</v>
      </c>
      <c r="M29" s="14">
        <f>+M22+M17+M13+M11</f>
        <v>30764462.107000001</v>
      </c>
      <c r="N29" s="14">
        <f>+N22+N17+N13+N11</f>
        <v>31097896.854000002</v>
      </c>
      <c r="O29" s="14">
        <f>+SUM(C29:N29)</f>
        <v>351996059.74800003</v>
      </c>
      <c r="P29" s="15">
        <f>+O29/$O$29</f>
        <v>1</v>
      </c>
      <c r="Q29" s="16"/>
      <c r="R29" s="17"/>
    </row>
    <row r="30" spans="1:27" s="4" customFormat="1"/>
    <row r="31" spans="1:27" s="4" customFormat="1">
      <c r="C31" s="27"/>
      <c r="D31" s="27"/>
      <c r="E31" s="27"/>
      <c r="F31" s="27"/>
      <c r="G31" s="27"/>
      <c r="H31" s="27"/>
      <c r="I31" s="27"/>
    </row>
    <row r="32" spans="1:27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3:27">
      <c r="C33" s="19" t="s">
        <v>23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</sheetData>
  <sheetProtection password="C70A" sheet="1" autoFilter="0"/>
  <mergeCells count="21">
    <mergeCell ref="A23:B23"/>
    <mergeCell ref="A22:B22"/>
    <mergeCell ref="A29:B29"/>
    <mergeCell ref="A25:B25"/>
    <mergeCell ref="A26:B26"/>
    <mergeCell ref="A27:B27"/>
    <mergeCell ref="A24:B24"/>
    <mergeCell ref="A21:B21"/>
    <mergeCell ref="A17:B17"/>
    <mergeCell ref="A14:B14"/>
    <mergeCell ref="A15:B15"/>
    <mergeCell ref="A18:B18"/>
    <mergeCell ref="A19:B19"/>
    <mergeCell ref="A20:B20"/>
    <mergeCell ref="A16:B16"/>
    <mergeCell ref="A13:B13"/>
    <mergeCell ref="B3:D3"/>
    <mergeCell ref="B5:D5"/>
    <mergeCell ref="B6:D6"/>
    <mergeCell ref="A12:B12"/>
    <mergeCell ref="A11:B11"/>
  </mergeCells>
  <phoneticPr fontId="2" type="noConversion"/>
  <conditionalFormatting sqref="C33">
    <cfRule type="cellIs" dxfId="0" priority="1" stopIfTrue="1" operator="greaterThan">
      <formula>0</formula>
    </cfRule>
  </conditionalFormatting>
  <pageMargins left="0.75" right="0.75" top="1" bottom="1" header="0" footer="0"/>
  <pageSetup paperSize="5" scale="56" orientation="landscape" r:id="rId1"/>
  <headerFooter alignWithMargins="0"/>
  <ignoredErrors>
    <ignoredError sqref="C16:E16 C17:G17 P11:P17 C13:G13 O25:P28 F26:G26 C25:E26 C28:E28 O12:O21 H25:I28 P19:P21 H13:I13 H16:I17 P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Recaudación por destino</vt:lpstr>
    </vt:vector>
  </TitlesOfParts>
  <Company>D.G.I.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eseco</dc:creator>
  <cp:lastModifiedBy>3499</cp:lastModifiedBy>
  <cp:lastPrinted>2010-05-07T17:13:07Z</cp:lastPrinted>
  <dcterms:created xsi:type="dcterms:W3CDTF">2006-08-23T17:21:26Z</dcterms:created>
  <dcterms:modified xsi:type="dcterms:W3CDTF">2023-12-04T18:34:42Z</dcterms:modified>
</cp:coreProperties>
</file>