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10470" yWindow="120" windowWidth="11145" windowHeight="9840"/>
  </bookViews>
  <sheets>
    <sheet name="Recaudación por destino" sheetId="1" r:id="rId1"/>
  </sheets>
  <calcPr calcId="125725"/>
</workbook>
</file>

<file path=xl/calcChain.xml><?xml version="1.0" encoding="utf-8"?>
<calcChain xmlns="http://schemas.openxmlformats.org/spreadsheetml/2006/main">
  <c r="N17" i="1"/>
  <c r="M17"/>
  <c r="L17"/>
  <c r="K17"/>
  <c r="J17"/>
  <c r="I17"/>
  <c r="H17"/>
  <c r="G17"/>
  <c r="F17"/>
  <c r="F30"/>
  <c r="E17"/>
  <c r="D17"/>
  <c r="C17"/>
  <c r="O21"/>
  <c r="N13"/>
  <c r="O13"/>
  <c r="O11"/>
  <c r="C13"/>
  <c r="D13"/>
  <c r="E13"/>
  <c r="E30"/>
  <c r="F13"/>
  <c r="G13"/>
  <c r="H13"/>
  <c r="I13"/>
  <c r="J13"/>
  <c r="K13"/>
  <c r="L13"/>
  <c r="M13"/>
  <c r="O14"/>
  <c r="O15"/>
  <c r="O18"/>
  <c r="O17"/>
  <c r="O19"/>
  <c r="O20"/>
  <c r="C23"/>
  <c r="D23"/>
  <c r="E23"/>
  <c r="F23"/>
  <c r="G23"/>
  <c r="H23"/>
  <c r="I23"/>
  <c r="J23"/>
  <c r="K23"/>
  <c r="L23"/>
  <c r="M23"/>
  <c r="N23"/>
  <c r="N30"/>
  <c r="O30"/>
  <c r="O24"/>
  <c r="O25"/>
  <c r="C27"/>
  <c r="D27"/>
  <c r="E27"/>
  <c r="F27"/>
  <c r="G27"/>
  <c r="H27"/>
  <c r="I27"/>
  <c r="J27"/>
  <c r="K27"/>
  <c r="L27"/>
  <c r="M27"/>
  <c r="O27"/>
  <c r="O28"/>
  <c r="C30"/>
  <c r="I30"/>
  <c r="D30"/>
  <c r="G30"/>
  <c r="H30"/>
  <c r="J30"/>
  <c r="K30"/>
  <c r="L30"/>
  <c r="M30"/>
  <c r="O23"/>
  <c r="P24"/>
  <c r="P30"/>
  <c r="P28"/>
  <c r="P13"/>
  <c r="P15"/>
  <c r="P21"/>
  <c r="P23"/>
  <c r="P25"/>
  <c r="P11"/>
  <c r="P20"/>
  <c r="P19"/>
  <c r="P17"/>
  <c r="P18"/>
  <c r="P27"/>
  <c r="P14"/>
</calcChain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<sst xmlns="http://schemas.openxmlformats.org/spreadsheetml/2006/main" count="32" uniqueCount="32">
  <si>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</si>
  <si>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</si>
  <si>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</si>
  <si>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</si>
  <si>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</si>
  <si>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</si>
  <si>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</si>
  <si>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</si>
  <si>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</si>
  <si>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</si>
  <si>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</si>
  <si>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</si>
  <si>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 %</t>
  </si>
  <si>
    <t>Destino: Rentas Generales</t>
  </si>
  <si>
    <t>Destino: Transferencias dentro del Presupuesto</t>
  </si>
  <si>
    <t>Destino: Transferencias fuera del Presupuesto</t>
  </si>
  <si>
    <t>Destino: Transferencias a Particulares</t>
  </si>
  <si>
    <t>Total Recaudación</t>
  </si>
  <si>
    <t>Dirección de Loterías (IVA, quin inst, tómbola, 5 de oro)</t>
  </si>
  <si>
    <t>MGAP Fdo Reconstr y Fom Granja (IVA frutas flores y hortalizas)</t>
  </si>
  <si>
    <t>Instituto Nacional de Investigación Agropecuaria (IMEBA)</t>
  </si>
  <si>
    <t>en miles de pesos corrientes</t>
  </si>
  <si>
    <t>(entre paréntesis se señalan los impuestos asociados a cada destino)</t>
  </si>
  <si>
    <t/>
  </si>
  <si>
    <t>Banco de Previsión Social (IVA, IASS)</t>
  </si>
  <si>
    <t>Devoluciones en efectivo</t>
  </si>
  <si>
    <t>Devoluciones IRPF - IASS</t>
  </si>
  <si>
    <t>Inst.Nac.de Colonización (IRPF incrementos pat.inmuebles rurales)</t>
  </si>
  <si>
    <t>Inst.Nac.de Colonización (IRAE enajenación inmuebles rurales)</t>
  </si>
  <si>
    <t xml:space="preserve">Fideicomisos Art. 241 Ley 19355 (AUF - OFI) </t>
  </si>
  <si>
    <t>RECAUDACIÓN POR DESTINO - 2018</t>
  </si>
  <si>
    <t>Impuesto Primaria inmuebles rurales, urbanos y suburbanos</t>
  </si>
</sst>
</file>

<file path=xl/styles.xml><?xml version="1.0" encoding="utf-8"?>
<styleSheet xmlns="http://schemas.openxmlformats.org/spreadsheetml/2006/main">
  <numFmts count="4">
    <numFmt numFmtId="179" formatCode="_ * #,##0.00_ ;_ * \-#,##0.00_ ;_ * &quot;-&quot;??_ ;_ @_ "/>
    <numFmt numFmtId="196" formatCode="_-* #,##0.0_-;\-* #,##0.0_-;_-* &quot;-&quot;??_-;_-@_-"/>
    <numFmt numFmtId="198" formatCode="_-* #,##0.0\ _€_-;\-* #,##0.0\ _€_-;_-* &quot;-&quot;?\ _€_-;_-@_-"/>
    <numFmt numFmtId="201" formatCode="#,##0.0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color indexed="54"/>
      <name val="Verdana"/>
      <family val="2"/>
    </font>
    <font>
      <sz val="8"/>
      <color indexed="54"/>
      <name val="Verdana"/>
      <family val="2"/>
    </font>
    <font>
      <b/>
      <sz val="8"/>
      <color indexed="54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/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thin">
        <color indexed="54"/>
      </right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/>
      <top style="thin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locked="0" hidden="1"/>
    </xf>
    <xf numFmtId="0" fontId="4" fillId="2" borderId="0" xfId="0" applyFont="1" applyFill="1" applyProtection="1">
      <protection locked="0" hidden="1"/>
    </xf>
    <xf numFmtId="196" fontId="5" fillId="0" borderId="0" xfId="1" applyNumberFormat="1" applyFont="1" applyFill="1" applyAlignment="1" applyProtection="1">
      <protection locked="0" hidden="1"/>
    </xf>
    <xf numFmtId="0" fontId="4" fillId="0" borderId="0" xfId="0" applyFont="1" applyFill="1" applyProtection="1">
      <protection locked="0" hidden="1"/>
    </xf>
    <xf numFmtId="0" fontId="5" fillId="0" borderId="0" xfId="0" applyFont="1" applyFill="1" applyAlignment="1" applyProtection="1">
      <protection locked="0" hidden="1"/>
    </xf>
    <xf numFmtId="196" fontId="4" fillId="0" borderId="0" xfId="1" applyNumberFormat="1" applyFont="1" applyFill="1" applyProtection="1"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10" fontId="4" fillId="0" borderId="0" xfId="2" applyNumberFormat="1" applyFont="1" applyFill="1" applyProtection="1">
      <protection locked="0" hidden="1"/>
    </xf>
    <xf numFmtId="10" fontId="4" fillId="0" borderId="0" xfId="0" applyNumberFormat="1" applyFont="1" applyFill="1" applyProtection="1">
      <protection locked="0" hidden="1"/>
    </xf>
    <xf numFmtId="201" fontId="4" fillId="0" borderId="2" xfId="1" applyNumberFormat="1" applyFont="1" applyFill="1" applyBorder="1" applyProtection="1">
      <protection locked="0" hidden="1"/>
    </xf>
    <xf numFmtId="201" fontId="4" fillId="0" borderId="1" xfId="1" applyNumberFormat="1" applyFont="1" applyFill="1" applyBorder="1" applyProtection="1">
      <protection locked="0" hidden="1"/>
    </xf>
    <xf numFmtId="201" fontId="4" fillId="0" borderId="1" xfId="0" applyNumberFormat="1" applyFont="1" applyFill="1" applyBorder="1" applyProtection="1"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96" fontId="5" fillId="0" borderId="3" xfId="1" applyNumberFormat="1" applyFont="1" applyFill="1" applyBorder="1" applyAlignment="1" applyProtection="1">
      <alignment vertical="center"/>
      <protection locked="0" hidden="1"/>
    </xf>
    <xf numFmtId="10" fontId="5" fillId="0" borderId="4" xfId="2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Alignment="1" applyProtection="1">
      <alignment vertical="center"/>
      <protection locked="0" hidden="1"/>
    </xf>
    <xf numFmtId="10" fontId="4" fillId="0" borderId="0" xfId="0" applyNumberFormat="1" applyFont="1" applyFill="1" applyAlignment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/>
      <protection locked="0" hidden="1"/>
    </xf>
    <xf numFmtId="0" fontId="6" fillId="2" borderId="0" xfId="0" applyFont="1" applyFill="1" applyProtection="1">
      <protection locked="0" hidden="1"/>
    </xf>
    <xf numFmtId="196" fontId="4" fillId="0" borderId="5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196" fontId="4" fillId="0" borderId="0" xfId="1" applyNumberFormat="1" applyFont="1" applyFill="1" applyBorder="1" applyProtection="1">
      <protection locked="0" hidden="1"/>
    </xf>
    <xf numFmtId="10" fontId="4" fillId="0" borderId="0" xfId="2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Border="1" applyProtection="1">
      <protection locked="0" hidden="1"/>
    </xf>
    <xf numFmtId="10" fontId="4" fillId="0" borderId="0" xfId="0" applyNumberFormat="1" applyFont="1" applyFill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198" fontId="4" fillId="0" borderId="0" xfId="0" applyNumberFormat="1" applyFont="1" applyFill="1" applyProtection="1">
      <protection locked="0" hidden="1"/>
    </xf>
    <xf numFmtId="10" fontId="4" fillId="0" borderId="6" xfId="2" applyNumberFormat="1" applyFont="1" applyFill="1" applyBorder="1" applyAlignment="1" applyProtection="1">
      <alignment vertical="center"/>
      <protection locked="0" hidden="1"/>
    </xf>
    <xf numFmtId="10" fontId="4" fillId="0" borderId="4" xfId="2" applyNumberFormat="1" applyFont="1" applyFill="1" applyBorder="1" applyAlignment="1" applyProtection="1">
      <alignment vertical="center"/>
      <protection locked="0" hidden="1"/>
    </xf>
    <xf numFmtId="10" fontId="4" fillId="0" borderId="7" xfId="2" applyNumberFormat="1" applyFont="1" applyFill="1" applyBorder="1" applyAlignment="1" applyProtection="1">
      <alignment vertical="center"/>
      <protection locked="0" hidden="1"/>
    </xf>
    <xf numFmtId="0" fontId="4" fillId="0" borderId="13" xfId="0" applyFont="1" applyFill="1" applyBorder="1" applyAlignment="1" applyProtection="1">
      <alignment horizontal="left"/>
      <protection locked="0" hidden="1"/>
    </xf>
    <xf numFmtId="0" fontId="4" fillId="0" borderId="14" xfId="0" applyFont="1" applyFill="1" applyBorder="1" applyAlignment="1" applyProtection="1">
      <alignment horizontal="left"/>
      <protection locked="0" hidden="1"/>
    </xf>
    <xf numFmtId="0" fontId="5" fillId="0" borderId="8" xfId="0" applyFont="1" applyFill="1" applyBorder="1" applyAlignment="1" applyProtection="1">
      <alignment horizontal="left" vertical="center"/>
      <protection locked="0" hidden="1"/>
    </xf>
    <xf numFmtId="0" fontId="5" fillId="0" borderId="9" xfId="0" applyFont="1" applyFill="1" applyBorder="1" applyAlignment="1" applyProtection="1">
      <alignment horizontal="left" vertical="center"/>
      <protection locked="0" hidden="1"/>
    </xf>
    <xf numFmtId="0" fontId="4" fillId="0" borderId="15" xfId="0" applyFont="1" applyFill="1" applyBorder="1" applyAlignment="1" applyProtection="1">
      <alignment horizontal="center"/>
      <protection locked="0" hidden="1"/>
    </xf>
    <xf numFmtId="0" fontId="4" fillId="0" borderId="5" xfId="0" applyFont="1" applyFill="1" applyBorder="1" applyAlignment="1" applyProtection="1">
      <alignment horizontal="center"/>
      <protection locked="0" hidden="1"/>
    </xf>
    <xf numFmtId="0" fontId="4" fillId="0" borderId="12" xfId="0" applyFont="1" applyFill="1" applyBorder="1" applyAlignment="1" applyProtection="1">
      <alignment horizontal="left"/>
      <protection locked="0" hidden="1"/>
    </xf>
    <xf numFmtId="0" fontId="3" fillId="0" borderId="8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1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center"/>
      <protection locked="0" hidden="1"/>
    </xf>
  </cellXfs>
  <cellStyles count="3">
    <cellStyle name="Millares" xfId="1" builtinId="3"/>
    <cellStyle name="Normal" xfId="0" builtinId="0"/>
    <cellStyle name="Porcentual" xfId="2" builtinId="5"/>
  </cellStyles>
  <dxfs count="1">
    <dxf>
      <font>
        <b val="0"/>
        <i val="0"/>
        <strike/>
        <condense val="0"/>
        <extend val="0"/>
        <color indexed="54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95250</xdr:rowOff>
    </xdr:from>
    <xdr:to>
      <xdr:col>0</xdr:col>
      <xdr:colOff>1447800</xdr:colOff>
      <xdr:row>3</xdr:row>
      <xdr:rowOff>28575</xdr:rowOff>
    </xdr:to>
    <xdr:pic>
      <xdr:nvPicPr>
        <xdr:cNvPr id="1084" name="Picture 2" descr="logo D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04825"/>
          <a:ext cx="1162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34"/>
  <sheetViews>
    <sheetView showGridLines="0" showRowColHeaders="0" tabSelected="1" workbookViewId="0">
      <selection activeCell="B3" sqref="B3:D3"/>
    </sheetView>
  </sheetViews>
  <sheetFormatPr baseColWidth="10" defaultRowHeight="10.5"/>
  <cols>
    <col min="1" max="1" width="27.140625" style="2" customWidth="1"/>
    <col min="2" max="2" width="28.140625" style="2" customWidth="1"/>
    <col min="3" max="3" width="17" style="2" customWidth="1"/>
    <col min="4" max="14" width="14.7109375" style="2" bestFit="1" customWidth="1"/>
    <col min="15" max="15" width="15.85546875" style="2" bestFit="1" customWidth="1"/>
    <col min="16" max="16" width="9.28515625" style="2" bestFit="1" customWidth="1"/>
    <col min="17" max="16384" width="11.42578125" style="2"/>
  </cols>
  <sheetData>
    <row r="1" spans="1:18" ht="32.25" customHeight="1"/>
    <row r="2" spans="1:18" s="4" customFormat="1" ht="16.5" customHeight="1" thickBot="1"/>
    <row r="3" spans="1:18" s="4" customFormat="1" ht="19.5" customHeight="1" thickBot="1">
      <c r="B3" s="38" t="s">
        <v>30</v>
      </c>
      <c r="C3" s="39"/>
      <c r="D3" s="40"/>
      <c r="E3" s="1"/>
      <c r="F3" s="3"/>
      <c r="G3" s="3"/>
    </row>
    <row r="4" spans="1:18" s="4" customFormat="1" ht="10.5" customHeight="1">
      <c r="B4" s="13"/>
      <c r="C4" s="13"/>
      <c r="D4" s="13"/>
      <c r="E4" s="1"/>
      <c r="F4" s="3"/>
      <c r="G4" s="3"/>
    </row>
    <row r="5" spans="1:18" s="4" customFormat="1" ht="10.5" customHeight="1">
      <c r="B5" s="41" t="s">
        <v>21</v>
      </c>
      <c r="C5" s="41"/>
      <c r="D5" s="41"/>
      <c r="E5" s="5"/>
      <c r="F5" s="5"/>
      <c r="G5" s="5"/>
    </row>
    <row r="6" spans="1:18" s="4" customFormat="1">
      <c r="B6" s="42" t="s">
        <v>22</v>
      </c>
      <c r="C6" s="42"/>
      <c r="D6" s="42"/>
    </row>
    <row r="7" spans="1:18" s="4" customFormat="1"/>
    <row r="8" spans="1:18" s="4" customForma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s="4" customFormat="1"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>
        <v>2018</v>
      </c>
      <c r="P9" s="7" t="s">
        <v>12</v>
      </c>
    </row>
    <row r="10" spans="1:18" s="4" customFormat="1" ht="11.25" thickBot="1"/>
    <row r="11" spans="1:18" s="18" customFormat="1" ht="13.7" customHeight="1" thickBot="1">
      <c r="A11" s="33" t="s">
        <v>13</v>
      </c>
      <c r="B11" s="34"/>
      <c r="C11" s="14">
        <v>28536256.809</v>
      </c>
      <c r="D11" s="14">
        <v>24663423.263</v>
      </c>
      <c r="E11" s="14">
        <v>24753924.072000001</v>
      </c>
      <c r="F11" s="14">
        <v>30503525.560000002</v>
      </c>
      <c r="G11" s="14">
        <v>27248505.642999999</v>
      </c>
      <c r="H11" s="14">
        <v>24972417.664000001</v>
      </c>
      <c r="I11" s="14">
        <v>26119595.515000001</v>
      </c>
      <c r="J11" s="14">
        <v>26378223.995999999</v>
      </c>
      <c r="K11" s="14">
        <v>25274891.32</v>
      </c>
      <c r="L11" s="14">
        <v>27943565.041999996</v>
      </c>
      <c r="M11" s="14">
        <v>26506733.963000003</v>
      </c>
      <c r="N11" s="14">
        <v>26741893.472000003</v>
      </c>
      <c r="O11" s="14">
        <f>+SUM(C11:N11)</f>
        <v>319642956.31900001</v>
      </c>
      <c r="P11" s="15">
        <f>+O11/$O$30</f>
        <v>0.83488977176961621</v>
      </c>
      <c r="Q11" s="16"/>
      <c r="R11" s="17"/>
    </row>
    <row r="12" spans="1:18" s="4" customFormat="1" ht="11.25" thickBot="1">
      <c r="A12" s="43"/>
      <c r="B12" s="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8"/>
      <c r="R12" s="9"/>
    </row>
    <row r="13" spans="1:18" s="18" customFormat="1" ht="13.7" customHeight="1" thickBot="1">
      <c r="A13" s="33" t="s">
        <v>14</v>
      </c>
      <c r="B13" s="34"/>
      <c r="C13" s="14">
        <f t="shared" ref="C13:N13" si="0">+SUM(C14:C15)</f>
        <v>14833.819</v>
      </c>
      <c r="D13" s="14">
        <f t="shared" si="0"/>
        <v>14395.144</v>
      </c>
      <c r="E13" s="14">
        <f t="shared" si="0"/>
        <v>12563.696</v>
      </c>
      <c r="F13" s="14">
        <f t="shared" si="0"/>
        <v>13682.992</v>
      </c>
      <c r="G13" s="14">
        <f t="shared" si="0"/>
        <v>13623.602000000001</v>
      </c>
      <c r="H13" s="14">
        <f t="shared" si="0"/>
        <v>14175.52</v>
      </c>
      <c r="I13" s="14">
        <f t="shared" si="0"/>
        <v>13689.6</v>
      </c>
      <c r="J13" s="14">
        <f t="shared" si="0"/>
        <v>14160.584000000001</v>
      </c>
      <c r="K13" s="14">
        <f t="shared" si="0"/>
        <v>14799.996999999999</v>
      </c>
      <c r="L13" s="14">
        <f t="shared" si="0"/>
        <v>14133.641</v>
      </c>
      <c r="M13" s="14">
        <f t="shared" si="0"/>
        <v>12610.058000000001</v>
      </c>
      <c r="N13" s="14">
        <f t="shared" si="0"/>
        <v>13653.098</v>
      </c>
      <c r="O13" s="14">
        <f>+SUM(C13:N13)</f>
        <v>166321.75099999999</v>
      </c>
      <c r="P13" s="15">
        <f>+O13/$O$30</f>
        <v>4.3442324001700169E-4</v>
      </c>
      <c r="Q13" s="16"/>
      <c r="R13" s="17"/>
    </row>
    <row r="14" spans="1:18" s="4" customFormat="1">
      <c r="A14" s="31" t="s">
        <v>18</v>
      </c>
      <c r="B14" s="32"/>
      <c r="C14" s="11">
        <v>14833.819</v>
      </c>
      <c r="D14" s="11">
        <v>14395.144</v>
      </c>
      <c r="E14" s="11">
        <v>12563.696</v>
      </c>
      <c r="F14" s="11">
        <v>13682.992</v>
      </c>
      <c r="G14" s="11">
        <v>13623.602000000001</v>
      </c>
      <c r="H14" s="11">
        <v>14175.52</v>
      </c>
      <c r="I14" s="11">
        <v>13689.6</v>
      </c>
      <c r="J14" s="11">
        <v>14160.584000000001</v>
      </c>
      <c r="K14" s="11">
        <v>14799.996999999999</v>
      </c>
      <c r="L14" s="11">
        <v>14133.641</v>
      </c>
      <c r="M14" s="11">
        <v>12610.058000000001</v>
      </c>
      <c r="N14" s="11">
        <v>13653.098</v>
      </c>
      <c r="O14" s="11">
        <f>+SUM(C14:N14)</f>
        <v>166321.75099999999</v>
      </c>
      <c r="P14" s="30">
        <f>+O14/$O$30</f>
        <v>4.3442324001700169E-4</v>
      </c>
      <c r="Q14" s="8"/>
      <c r="R14" s="9"/>
    </row>
    <row r="15" spans="1:18" s="4" customFormat="1">
      <c r="A15" s="31" t="s">
        <v>19</v>
      </c>
      <c r="B15" s="32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>+SUM(C15:N15)</f>
        <v>0</v>
      </c>
      <c r="P15" s="28">
        <f>+O15/$O$30</f>
        <v>0</v>
      </c>
      <c r="Q15" s="8"/>
      <c r="R15" s="9"/>
    </row>
    <row r="16" spans="1:18" s="4" customFormat="1" ht="11.25" thickBot="1">
      <c r="A16" s="37"/>
      <c r="B16" s="3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8"/>
      <c r="R16" s="9"/>
    </row>
    <row r="17" spans="1:18" s="18" customFormat="1" ht="13.7" customHeight="1" thickBot="1">
      <c r="A17" s="33" t="s">
        <v>15</v>
      </c>
      <c r="B17" s="34"/>
      <c r="C17" s="14">
        <f>+SUM(C18:C21)</f>
        <v>5189071.2299999995</v>
      </c>
      <c r="D17" s="14">
        <f t="shared" ref="D17:O17" si="1">+SUM(D18:D21)</f>
        <v>4654118.9910000004</v>
      </c>
      <c r="E17" s="14">
        <f t="shared" si="1"/>
        <v>4751377.1369999992</v>
      </c>
      <c r="F17" s="14">
        <f t="shared" si="1"/>
        <v>5001477.4499999993</v>
      </c>
      <c r="G17" s="14">
        <f t="shared" si="1"/>
        <v>5474483.398</v>
      </c>
      <c r="H17" s="14">
        <f t="shared" si="1"/>
        <v>5327698.7819999997</v>
      </c>
      <c r="I17" s="14">
        <f t="shared" si="1"/>
        <v>5069534.233</v>
      </c>
      <c r="J17" s="14">
        <f t="shared" si="1"/>
        <v>5155492.7369999997</v>
      </c>
      <c r="K17" s="14">
        <f t="shared" si="1"/>
        <v>5369668.7300000014</v>
      </c>
      <c r="L17" s="14">
        <f t="shared" si="1"/>
        <v>5441758.5409999993</v>
      </c>
      <c r="M17" s="14">
        <f t="shared" si="1"/>
        <v>5636221.9790000003</v>
      </c>
      <c r="N17" s="14">
        <f t="shared" si="1"/>
        <v>5354656.0669999998</v>
      </c>
      <c r="O17" s="14">
        <f t="shared" si="1"/>
        <v>62425559.274999999</v>
      </c>
      <c r="P17" s="15">
        <f>+O17/$O$30</f>
        <v>0.16305211769998076</v>
      </c>
      <c r="Q17" s="16"/>
      <c r="R17" s="17"/>
    </row>
    <row r="18" spans="1:18" s="4" customFormat="1">
      <c r="A18" s="31" t="s">
        <v>24</v>
      </c>
      <c r="B18" s="32"/>
      <c r="C18" s="10">
        <v>5117510.6610000003</v>
      </c>
      <c r="D18" s="10">
        <v>4611170.5640000002</v>
      </c>
      <c r="E18" s="10">
        <v>4677928.0479999995</v>
      </c>
      <c r="F18" s="10">
        <v>4775956.2249999996</v>
      </c>
      <c r="G18" s="10">
        <v>4783884.5580000002</v>
      </c>
      <c r="H18" s="10">
        <v>4825513.9800000004</v>
      </c>
      <c r="I18" s="10">
        <v>4977851.2589999996</v>
      </c>
      <c r="J18" s="10">
        <v>5077837.3650000002</v>
      </c>
      <c r="K18" s="10">
        <v>4928665.6500000004</v>
      </c>
      <c r="L18" s="10">
        <v>5085290.3130000001</v>
      </c>
      <c r="M18" s="10">
        <v>5225516.8459999999</v>
      </c>
      <c r="N18" s="10">
        <v>5052913.7560000001</v>
      </c>
      <c r="O18" s="10">
        <f>+SUM(C18:N18)</f>
        <v>59140039.225000001</v>
      </c>
      <c r="P18" s="30">
        <f>+O18/$O$30</f>
        <v>0.15447052054458635</v>
      </c>
      <c r="Q18" s="8"/>
      <c r="R18" s="9"/>
    </row>
    <row r="19" spans="1:18" s="4" customFormat="1">
      <c r="A19" s="31" t="s">
        <v>27</v>
      </c>
      <c r="B19" s="32"/>
      <c r="C19" s="12">
        <v>28218.27</v>
      </c>
      <c r="D19" s="12">
        <v>14720.166999999999</v>
      </c>
      <c r="E19" s="12">
        <v>30785.157999999999</v>
      </c>
      <c r="F19" s="12">
        <v>27368.656999999999</v>
      </c>
      <c r="G19" s="12">
        <v>32904.483999999997</v>
      </c>
      <c r="H19" s="12">
        <v>31671.048999999999</v>
      </c>
      <c r="I19" s="11">
        <v>49624.148999999998</v>
      </c>
      <c r="J19" s="11">
        <v>16029.369000000001</v>
      </c>
      <c r="K19" s="11">
        <v>26400.088</v>
      </c>
      <c r="L19" s="11">
        <v>31908.776000000002</v>
      </c>
      <c r="M19" s="11">
        <v>37591.347000000002</v>
      </c>
      <c r="N19" s="11">
        <v>38862.294999999998</v>
      </c>
      <c r="O19" s="12">
        <f>+SUM(C19:N19)</f>
        <v>366083.80900000001</v>
      </c>
      <c r="P19" s="28">
        <f>+O19/$O$30</f>
        <v>9.5619071749398089E-4</v>
      </c>
      <c r="Q19" s="8"/>
      <c r="R19" s="9"/>
    </row>
    <row r="20" spans="1:18" s="4" customFormat="1">
      <c r="A20" s="31" t="s">
        <v>28</v>
      </c>
      <c r="B20" s="32"/>
      <c r="C20" s="12">
        <v>61.118000000000002</v>
      </c>
      <c r="D20" s="12">
        <v>0</v>
      </c>
      <c r="E20" s="12">
        <v>15313.67</v>
      </c>
      <c r="F20" s="12">
        <v>15293.416999999999</v>
      </c>
      <c r="G20" s="12">
        <v>0</v>
      </c>
      <c r="H20" s="12">
        <v>0</v>
      </c>
      <c r="I20" s="12">
        <v>92.539000000000001</v>
      </c>
      <c r="J20" s="11">
        <v>0</v>
      </c>
      <c r="K20" s="11">
        <v>22.364999999999998</v>
      </c>
      <c r="L20" s="11">
        <v>74913.937000000005</v>
      </c>
      <c r="M20" s="11">
        <v>2294.558</v>
      </c>
      <c r="N20" s="11">
        <v>875.80399999999997</v>
      </c>
      <c r="O20" s="12">
        <f>+SUM(C20:N20)</f>
        <v>108867.40800000001</v>
      </c>
      <c r="P20" s="28">
        <f>+O20/$O$30</f>
        <v>2.8435566503633587E-4</v>
      </c>
      <c r="Q20" s="8"/>
      <c r="R20" s="9"/>
    </row>
    <row r="21" spans="1:18" s="4" customFormat="1">
      <c r="A21" s="31" t="s">
        <v>31</v>
      </c>
      <c r="B21" s="32"/>
      <c r="C21" s="12">
        <v>43281.180999999997</v>
      </c>
      <c r="D21" s="12">
        <v>28228.26</v>
      </c>
      <c r="E21" s="12">
        <v>27350.260999999999</v>
      </c>
      <c r="F21" s="12">
        <v>182859.15100000001</v>
      </c>
      <c r="G21" s="12">
        <v>657694.35600000003</v>
      </c>
      <c r="H21" s="12">
        <v>470513.75300000003</v>
      </c>
      <c r="I21" s="12">
        <v>41966.286</v>
      </c>
      <c r="J21" s="11">
        <v>61626.002999999997</v>
      </c>
      <c r="K21" s="11">
        <v>414580.62699999998</v>
      </c>
      <c r="L21" s="11">
        <v>249645.51500000001</v>
      </c>
      <c r="M21" s="11">
        <v>370819.228</v>
      </c>
      <c r="N21" s="11">
        <v>262004.212</v>
      </c>
      <c r="O21" s="12">
        <f>+SUM(C21:N21)</f>
        <v>2810568.8330000001</v>
      </c>
      <c r="P21" s="28">
        <f>+O21/$O$30</f>
        <v>7.3410507728641191E-3</v>
      </c>
      <c r="Q21" s="8"/>
      <c r="R21" s="9"/>
    </row>
    <row r="22" spans="1:18" s="4" customFormat="1" ht="11.25" thickBot="1">
      <c r="A22" s="37"/>
      <c r="B22" s="3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8"/>
      <c r="R22" s="9"/>
    </row>
    <row r="23" spans="1:18" s="18" customFormat="1" ht="13.7" customHeight="1" thickBot="1">
      <c r="A23" s="33" t="s">
        <v>16</v>
      </c>
      <c r="B23" s="34"/>
      <c r="C23" s="14">
        <f>+SUM(C24:C25)</f>
        <v>40318.825000000004</v>
      </c>
      <c r="D23" s="14">
        <f t="shared" ref="D23:N23" si="2">+SUM(D24:D25)</f>
        <v>48309.739000000001</v>
      </c>
      <c r="E23" s="14">
        <f t="shared" si="2"/>
        <v>42110.599000000002</v>
      </c>
      <c r="F23" s="14">
        <f t="shared" si="2"/>
        <v>42443.313000000002</v>
      </c>
      <c r="G23" s="14">
        <f t="shared" si="2"/>
        <v>42404.411</v>
      </c>
      <c r="H23" s="14">
        <f t="shared" si="2"/>
        <v>52419.237999999998</v>
      </c>
      <c r="I23" s="14">
        <f t="shared" si="2"/>
        <v>72015.932000000001</v>
      </c>
      <c r="J23" s="14">
        <f t="shared" si="2"/>
        <v>55069.923999999999</v>
      </c>
      <c r="K23" s="14">
        <f t="shared" si="2"/>
        <v>61770.572999999997</v>
      </c>
      <c r="L23" s="14">
        <f t="shared" si="2"/>
        <v>61773.574000000001</v>
      </c>
      <c r="M23" s="14">
        <f t="shared" si="2"/>
        <v>48125.396999999997</v>
      </c>
      <c r="N23" s="14">
        <f t="shared" si="2"/>
        <v>54877.67</v>
      </c>
      <c r="O23" s="14">
        <f>+SUM(C23:N23)</f>
        <v>621639.19500000007</v>
      </c>
      <c r="P23" s="15">
        <f>+O23/$O$30</f>
        <v>1.6236872903860949E-3</v>
      </c>
      <c r="Q23" s="16"/>
      <c r="R23" s="17"/>
    </row>
    <row r="24" spans="1:18" s="4" customFormat="1" ht="11.25" thickBot="1">
      <c r="A24" s="31" t="s">
        <v>20</v>
      </c>
      <c r="B24" s="32"/>
      <c r="C24" s="11">
        <v>37950.262000000002</v>
      </c>
      <c r="D24" s="11">
        <v>46058.224000000002</v>
      </c>
      <c r="E24" s="11">
        <v>39974.747000000003</v>
      </c>
      <c r="F24" s="11">
        <v>39702.226000000002</v>
      </c>
      <c r="G24" s="11">
        <v>39582.44</v>
      </c>
      <c r="H24" s="11">
        <v>49628.436999999998</v>
      </c>
      <c r="I24" s="11">
        <v>68723.066999999995</v>
      </c>
      <c r="J24" s="11">
        <v>51245.620999999999</v>
      </c>
      <c r="K24" s="11">
        <v>58333.258999999998</v>
      </c>
      <c r="L24" s="11">
        <v>58882.67</v>
      </c>
      <c r="M24" s="11">
        <v>44992.826999999997</v>
      </c>
      <c r="N24" s="11">
        <v>52152.449000000001</v>
      </c>
      <c r="O24" s="11">
        <f>+SUM(C24:N24)</f>
        <v>587226.22900000005</v>
      </c>
      <c r="P24" s="29">
        <f>+O24/$O$30</f>
        <v>1.5338025212658197E-3</v>
      </c>
      <c r="Q24" s="8"/>
      <c r="R24" s="9"/>
    </row>
    <row r="25" spans="1:18" s="4" customFormat="1" ht="11.25" thickBot="1">
      <c r="A25" s="31" t="s">
        <v>29</v>
      </c>
      <c r="B25" s="32"/>
      <c r="C25" s="11">
        <v>2368.5630000000001</v>
      </c>
      <c r="D25" s="11">
        <v>2251.5149999999999</v>
      </c>
      <c r="E25" s="11">
        <v>2135.8519999999999</v>
      </c>
      <c r="F25" s="11">
        <v>2741.087</v>
      </c>
      <c r="G25" s="11">
        <v>2821.971</v>
      </c>
      <c r="H25" s="11">
        <v>2790.8009999999999</v>
      </c>
      <c r="I25" s="11">
        <v>3292.8649999999998</v>
      </c>
      <c r="J25" s="11">
        <v>3824.3029999999999</v>
      </c>
      <c r="K25" s="11">
        <v>3437.3139999999999</v>
      </c>
      <c r="L25" s="11">
        <v>2890.904</v>
      </c>
      <c r="M25" s="11">
        <v>3132.57</v>
      </c>
      <c r="N25" s="11">
        <v>2725.221</v>
      </c>
      <c r="O25" s="11">
        <f>+SUM(C25:N25)</f>
        <v>34412.965999999993</v>
      </c>
      <c r="P25" s="29">
        <f>+O25/$O$30</f>
        <v>8.9884769120275303E-5</v>
      </c>
      <c r="Q25" s="8"/>
      <c r="R25" s="9"/>
    </row>
    <row r="26" spans="1:18" s="4" customFormat="1" ht="11.25" thickBot="1">
      <c r="A26" s="35"/>
      <c r="B26" s="3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3"/>
      <c r="Q26" s="8"/>
      <c r="R26" s="9"/>
    </row>
    <row r="27" spans="1:18" s="18" customFormat="1" ht="13.7" hidden="1" customHeight="1" thickBot="1">
      <c r="A27" s="33" t="s">
        <v>25</v>
      </c>
      <c r="B27" s="34"/>
      <c r="C27" s="14">
        <f t="shared" ref="C27:M27" si="3">+C28</f>
        <v>18963.175999999999</v>
      </c>
      <c r="D27" s="14">
        <f t="shared" si="3"/>
        <v>15326.441999999999</v>
      </c>
      <c r="E27" s="14">
        <f t="shared" si="3"/>
        <v>16445.712</v>
      </c>
      <c r="F27" s="14">
        <f t="shared" si="3"/>
        <v>12139.257</v>
      </c>
      <c r="G27" s="14">
        <f t="shared" si="3"/>
        <v>19177.847000000002</v>
      </c>
      <c r="H27" s="14">
        <f t="shared" si="3"/>
        <v>733178.8</v>
      </c>
      <c r="I27" s="14">
        <f t="shared" si="3"/>
        <v>651142.68799999997</v>
      </c>
      <c r="J27" s="14">
        <f t="shared" si="3"/>
        <v>544860.93700000003</v>
      </c>
      <c r="K27" s="14">
        <f t="shared" si="3"/>
        <v>327851.43599999999</v>
      </c>
      <c r="L27" s="14">
        <f t="shared" si="3"/>
        <v>93522.532999999996</v>
      </c>
      <c r="M27" s="14">
        <f t="shared" si="3"/>
        <v>54252.154000000002</v>
      </c>
      <c r="N27" s="14"/>
      <c r="O27" s="14">
        <f>+SUM(C27:N27)</f>
        <v>2486860.9819999998</v>
      </c>
      <c r="P27" s="15">
        <f>+O27/$O$30</f>
        <v>6.4955437203899E-3</v>
      </c>
      <c r="Q27" s="16"/>
      <c r="R27" s="17"/>
    </row>
    <row r="28" spans="1:18" s="4" customFormat="1" ht="11.25" hidden="1" thickBot="1">
      <c r="A28" s="31" t="s">
        <v>26</v>
      </c>
      <c r="B28" s="32"/>
      <c r="C28" s="10">
        <v>18963.175999999999</v>
      </c>
      <c r="D28" s="10">
        <v>15326.441999999999</v>
      </c>
      <c r="E28" s="10">
        <v>16445.712</v>
      </c>
      <c r="F28" s="10">
        <v>12139.257</v>
      </c>
      <c r="G28" s="10">
        <v>19177.847000000002</v>
      </c>
      <c r="H28" s="10">
        <v>733178.8</v>
      </c>
      <c r="I28" s="10">
        <v>651142.68799999997</v>
      </c>
      <c r="J28" s="10">
        <v>544860.93700000003</v>
      </c>
      <c r="K28" s="10">
        <v>327851.43599999999</v>
      </c>
      <c r="L28" s="10">
        <v>93522.532999999996</v>
      </c>
      <c r="M28" s="10">
        <v>54252.154000000002</v>
      </c>
      <c r="N28" s="10"/>
      <c r="O28" s="10">
        <f>+SUM(C28:N28)</f>
        <v>2486860.9819999998</v>
      </c>
      <c r="P28" s="29">
        <f>+O28/$O$30</f>
        <v>6.4955437203899E-3</v>
      </c>
      <c r="Q28" s="8"/>
      <c r="R28" s="9"/>
    </row>
    <row r="29" spans="1:18" s="26" customFormat="1" ht="11.25" hidden="1" thickBot="1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4"/>
      <c r="R29" s="25"/>
    </row>
    <row r="30" spans="1:18" s="18" customFormat="1" ht="13.7" customHeight="1" thickBot="1">
      <c r="A30" s="33" t="s">
        <v>17</v>
      </c>
      <c r="B30" s="34"/>
      <c r="C30" s="14">
        <f t="shared" ref="C30:I30" si="4">+C23+C17+C13+C11</f>
        <v>33780480.682999998</v>
      </c>
      <c r="D30" s="14">
        <f t="shared" si="4"/>
        <v>29380247.137000002</v>
      </c>
      <c r="E30" s="14">
        <f t="shared" si="4"/>
        <v>29559975.504000001</v>
      </c>
      <c r="F30" s="14">
        <f t="shared" si="4"/>
        <v>35561129.314999998</v>
      </c>
      <c r="G30" s="14">
        <f t="shared" si="4"/>
        <v>32779017.053999998</v>
      </c>
      <c r="H30" s="14">
        <f t="shared" si="4"/>
        <v>30366711.204</v>
      </c>
      <c r="I30" s="14">
        <f t="shared" si="4"/>
        <v>31274835.280000001</v>
      </c>
      <c r="J30" s="14">
        <f>+J23+J17+J13+J11</f>
        <v>31602947.240999997</v>
      </c>
      <c r="K30" s="14">
        <f>+K23+K17+K13+K11</f>
        <v>30721130.620000001</v>
      </c>
      <c r="L30" s="14">
        <f>+L23+L17+L13+L11</f>
        <v>33461230.797999993</v>
      </c>
      <c r="M30" s="14">
        <f>+M23+M17+M13+M11</f>
        <v>32203691.397000004</v>
      </c>
      <c r="N30" s="14">
        <f>+N23+N17+N13+N11</f>
        <v>32165080.307000004</v>
      </c>
      <c r="O30" s="14">
        <f>+SUM(C30:N30)</f>
        <v>382856476.53999996</v>
      </c>
      <c r="P30" s="15">
        <f>+O30/$O$30</f>
        <v>1</v>
      </c>
      <c r="Q30" s="16"/>
      <c r="R30" s="17"/>
    </row>
    <row r="31" spans="1:18" s="4" customFormat="1"/>
    <row r="32" spans="1:18" s="4" customFormat="1">
      <c r="C32" s="27"/>
      <c r="D32" s="27"/>
      <c r="E32" s="27"/>
      <c r="F32" s="27"/>
      <c r="G32" s="27"/>
      <c r="H32" s="27"/>
      <c r="I32" s="27"/>
    </row>
    <row r="33" spans="3:27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>
      <c r="C34" s="19" t="s">
        <v>23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</sheetData>
  <sheetProtection password="C70A" sheet="1" autoFilter="0"/>
  <mergeCells count="22">
    <mergeCell ref="A13:B13"/>
    <mergeCell ref="B3:D3"/>
    <mergeCell ref="B5:D5"/>
    <mergeCell ref="B6:D6"/>
    <mergeCell ref="A12:B12"/>
    <mergeCell ref="A11:B11"/>
    <mergeCell ref="A22:B22"/>
    <mergeCell ref="A17:B17"/>
    <mergeCell ref="A14:B14"/>
    <mergeCell ref="A15:B15"/>
    <mergeCell ref="A18:B18"/>
    <mergeCell ref="A19:B19"/>
    <mergeCell ref="A20:B20"/>
    <mergeCell ref="A16:B16"/>
    <mergeCell ref="A21:B21"/>
    <mergeCell ref="A24:B24"/>
    <mergeCell ref="A23:B23"/>
    <mergeCell ref="A30:B30"/>
    <mergeCell ref="A26:B26"/>
    <mergeCell ref="A27:B27"/>
    <mergeCell ref="A28:B28"/>
    <mergeCell ref="A25:B25"/>
  </mergeCells>
  <phoneticPr fontId="2" type="noConversion"/>
  <conditionalFormatting sqref="C34">
    <cfRule type="cellIs" dxfId="0" priority="1" stopIfTrue="1" operator="greaterThan">
      <formula>0</formula>
    </cfRule>
  </conditionalFormatting>
  <pageMargins left="0.75" right="0.75" top="1" bottom="1" header="0" footer="0"/>
  <pageSetup paperSize="5" scale="56" orientation="landscape" r:id="rId1"/>
  <headerFooter alignWithMargins="0"/>
  <ignoredErrors>
    <ignoredError sqref="C16:E16 P11:P16 O26:P29 F27:G27 C26:E27 C29:E29 H26:I29 O22:P22 C13:I13 H16:I16 P30 P19:P20 O12:O16 O18:O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Recaudación por destino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eseco</dc:creator>
  <cp:lastModifiedBy>3499</cp:lastModifiedBy>
  <cp:lastPrinted>2010-05-07T17:13:07Z</cp:lastPrinted>
  <dcterms:created xsi:type="dcterms:W3CDTF">2006-08-23T17:21:26Z</dcterms:created>
  <dcterms:modified xsi:type="dcterms:W3CDTF">2023-12-04T18:34:53Z</dcterms:modified>
</cp:coreProperties>
</file>