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10470" yWindow="120" windowWidth="11130" windowHeight="9435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O15" i="1"/>
  <c r="O14"/>
  <c r="O25"/>
  <c r="O24"/>
  <c r="O21"/>
  <c r="O20"/>
  <c r="O19"/>
  <c r="O18"/>
  <c r="O11"/>
  <c r="N17"/>
  <c r="O17"/>
  <c r="M17"/>
  <c r="L17"/>
  <c r="L30"/>
  <c r="K17"/>
  <c r="J17"/>
  <c r="I17"/>
  <c r="H17"/>
  <c r="G17"/>
  <c r="F17"/>
  <c r="E17"/>
  <c r="D17"/>
  <c r="C17"/>
  <c r="N13"/>
  <c r="O13"/>
  <c r="C13"/>
  <c r="D13"/>
  <c r="E13"/>
  <c r="F13"/>
  <c r="G13"/>
  <c r="H13"/>
  <c r="H30"/>
  <c r="I13"/>
  <c r="J13"/>
  <c r="K13"/>
  <c r="L13"/>
  <c r="M13"/>
  <c r="C23"/>
  <c r="D23"/>
  <c r="E23"/>
  <c r="F23"/>
  <c r="G23"/>
  <c r="G30"/>
  <c r="H23"/>
  <c r="I23"/>
  <c r="J23"/>
  <c r="K23"/>
  <c r="L23"/>
  <c r="M23"/>
  <c r="N23"/>
  <c r="O23"/>
  <c r="C27"/>
  <c r="D27"/>
  <c r="E27"/>
  <c r="F27"/>
  <c r="G27"/>
  <c r="H27"/>
  <c r="I27"/>
  <c r="J27"/>
  <c r="K27"/>
  <c r="L27"/>
  <c r="M27"/>
  <c r="O27"/>
  <c r="O28"/>
  <c r="C30"/>
  <c r="I30"/>
  <c r="K30"/>
  <c r="F30"/>
  <c r="E30"/>
  <c r="D30"/>
  <c r="J30"/>
  <c r="M30"/>
  <c r="N30"/>
  <c r="O30"/>
  <c r="P11"/>
  <c r="P13"/>
  <c r="P25"/>
  <c r="P23"/>
  <c r="P30"/>
  <c r="P28"/>
  <c r="P15"/>
  <c r="P17"/>
  <c r="P20"/>
  <c r="P24"/>
  <c r="P19"/>
  <c r="P14"/>
  <c r="P18"/>
  <c r="P27"/>
  <c r="P21"/>
</calcChain>
</file>

<file path=xl/sharedStrings.xml><?xml version="1.0" encoding="utf-8"?>
<sst xmlns="http://schemas.openxmlformats.org/spreadsheetml/2006/main" count="32" uniqueCount="32">
  <si>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</si>
  <si>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</si>
  <si>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</si>
  <si>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</si>
  <si>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</si>
  <si>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</si>
  <si>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</si>
  <si>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</si>
  <si>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</si>
  <si>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</si>
  <si>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</si>
  <si>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</si>
  <si>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</si>
  <si>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</si>
  <si>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</si>
  <si>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</si>
  <si>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</si>
  <si>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</si>
  <si>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</si>
  <si>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MGAP Fdo Reconstr y Fom Granja (IVA frutas flores y hortalizas)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</si>
  <si>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</si>
  <si>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</si>
  <si>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</si>
  <si>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</si>
  <si>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</si>
  <si>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Devoluciones en efectivo</t>
  </si>
  <si>
    <t>Devoluciones IRPF - IASS</t>
  </si>
  <si>
    <t>Inst.Nac.de Colonización (IRPF incrementos pat.inmuebles rurales)</t>
  </si>
  <si>
    <t>Inst.Nac.de Colonización (IRAE enajenación inmuebles rurales)</t>
  </si>
  <si>
    <t xml:space="preserve">Fideicomisos Art. 241 Ley 19355 (AUF - OFI) </t>
  </si>
  <si>
    <t>Impuesto Primaria inmuebles rurales, urbanos y suburbanos</t>
  </si>
  <si>
    <t>RECAUDACIÓN POR DESTINO - 2019</t>
  </si>
</sst>
</file>

<file path=xl/styles.xml><?xml version="1.0" encoding="utf-8"?>
<styleSheet xmlns="http://schemas.openxmlformats.org/spreadsheetml/2006/main">
  <numFmts count="4">
    <numFmt numFmtId="187" formatCode="_ * #,##0.00_ ;_ * \-#,##0.00_ ;_ * &quot;-&quot;??_ ;_ @_ "/>
    <numFmt numFmtId="202" formatCode="_-* #,##0.0_-;\-* #,##0.0_-;_-* &quot;-&quot;??_-;_-@_-"/>
    <numFmt numFmtId="204" formatCode="_-* #,##0.0\ _€_-;\-* #,##0.0\ _€_-;_-* &quot;-&quot;?\ _€_-;_-@_-"/>
    <numFmt numFmtId="207" formatCode="#,##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202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202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207" fontId="4" fillId="0" borderId="2" xfId="1" applyNumberFormat="1" applyFont="1" applyFill="1" applyBorder="1" applyProtection="1">
      <protection locked="0" hidden="1"/>
    </xf>
    <xf numFmtId="207" fontId="4" fillId="0" borderId="1" xfId="1" applyNumberFormat="1" applyFont="1" applyFill="1" applyBorder="1" applyProtection="1">
      <protection locked="0" hidden="1"/>
    </xf>
    <xf numFmtId="207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202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202" fontId="4" fillId="0" borderId="5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202" fontId="4" fillId="0" borderId="0" xfId="1" applyNumberFormat="1" applyFont="1" applyFill="1" applyBorder="1" applyProtection="1"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Protection="1">
      <protection locked="0" hidden="1"/>
    </xf>
    <xf numFmtId="10" fontId="4" fillId="0" borderId="0" xfId="0" applyNumberFormat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204" fontId="4" fillId="0" borderId="0" xfId="0" applyNumberFormat="1" applyFont="1" applyFill="1" applyProtection="1">
      <protection locked="0" hidden="1"/>
    </xf>
    <xf numFmtId="10" fontId="4" fillId="0" borderId="6" xfId="2" applyNumberFormat="1" applyFont="1" applyFill="1" applyBorder="1" applyAlignment="1" applyProtection="1">
      <alignment vertical="center"/>
      <protection locked="0" hidden="1"/>
    </xf>
    <xf numFmtId="10" fontId="4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horizontal="left" vertical="center"/>
      <protection locked="0" hidden="1"/>
    </xf>
    <xf numFmtId="0" fontId="5" fillId="0" borderId="11" xfId="0" applyFont="1" applyFill="1" applyBorder="1" applyAlignment="1" applyProtection="1">
      <alignment horizontal="left" vertical="center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4" xfId="0" applyFont="1" applyFill="1" applyBorder="1" applyAlignment="1" applyProtection="1">
      <alignment horizontal="center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0" fontId="4" fillId="0" borderId="8" xfId="0" applyFont="1" applyFill="1" applyBorder="1" applyAlignment="1" applyProtection="1">
      <alignment horizontal="left"/>
      <protection locked="0" hidden="1"/>
    </xf>
    <xf numFmtId="0" fontId="4" fillId="0" borderId="9" xfId="0" applyFont="1" applyFill="1" applyBorder="1" applyAlignment="1" applyProtection="1">
      <alignment horizontal="left"/>
      <protection locked="0" hidden="1"/>
    </xf>
    <xf numFmtId="0" fontId="4" fillId="0" borderId="12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1"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0</xdr:col>
      <xdr:colOff>1457325</xdr:colOff>
      <xdr:row>3</xdr:row>
      <xdr:rowOff>19050</xdr:rowOff>
    </xdr:to>
    <xdr:pic>
      <xdr:nvPicPr>
        <xdr:cNvPr id="1100" name="Picture 2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04825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4"/>
  <sheetViews>
    <sheetView showGridLines="0" showRowColHeaders="0" tabSelected="1" workbookViewId="0">
      <selection activeCell="B3" sqref="B3:D3"/>
    </sheetView>
  </sheetViews>
  <sheetFormatPr baseColWidth="10" defaultColWidth="11.28515625" defaultRowHeight="10.5"/>
  <cols>
    <col min="1" max="1" width="27.140625" style="2" customWidth="1"/>
    <col min="2" max="2" width="28.140625" style="2" customWidth="1"/>
    <col min="3" max="3" width="17" style="2" customWidth="1"/>
    <col min="4" max="14" width="14.7109375" style="2" bestFit="1" customWidth="1"/>
    <col min="15" max="15" width="15.85546875" style="2" bestFit="1" customWidth="1"/>
    <col min="16" max="16" width="9.28515625" style="2" bestFit="1" customWidth="1"/>
    <col min="17" max="16384" width="11.28515625" style="2"/>
  </cols>
  <sheetData>
    <row r="1" spans="1:18" ht="32.25" customHeight="1"/>
    <row r="2" spans="1:18" s="4" customFormat="1" ht="16.5" customHeight="1" thickBot="1"/>
    <row r="3" spans="1:18" s="4" customFormat="1" ht="19.5" customHeight="1" thickBot="1">
      <c r="B3" s="33" t="s">
        <v>31</v>
      </c>
      <c r="C3" s="34"/>
      <c r="D3" s="35"/>
      <c r="E3" s="1"/>
      <c r="F3" s="3"/>
      <c r="G3" s="3"/>
    </row>
    <row r="4" spans="1:18" s="4" customFormat="1" ht="10.5" customHeight="1">
      <c r="B4" s="13"/>
      <c r="C4" s="13"/>
      <c r="D4" s="13"/>
      <c r="E4" s="1"/>
      <c r="F4" s="3"/>
      <c r="G4" s="3"/>
    </row>
    <row r="5" spans="1:18" s="4" customFormat="1" ht="10.5" customHeight="1">
      <c r="B5" s="36" t="s">
        <v>21</v>
      </c>
      <c r="C5" s="36"/>
      <c r="D5" s="36"/>
      <c r="E5" s="5"/>
      <c r="F5" s="5"/>
      <c r="G5" s="5"/>
    </row>
    <row r="6" spans="1:18" s="4" customFormat="1">
      <c r="B6" s="37" t="s">
        <v>22</v>
      </c>
      <c r="C6" s="37"/>
      <c r="D6" s="37"/>
    </row>
    <row r="7" spans="1:18" s="4" customFormat="1"/>
    <row r="8" spans="1:18" s="4" customForma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s="4" customFormat="1">
      <c r="C9" s="7" t="s">
        <v>0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>
        <v>2019</v>
      </c>
      <c r="P9" s="7" t="s">
        <v>12</v>
      </c>
    </row>
    <row r="10" spans="1:18" s="4" customFormat="1" ht="11.25" thickBot="1"/>
    <row r="11" spans="1:18" s="18" customFormat="1" ht="13.9" customHeight="1" thickBot="1">
      <c r="A11" s="31" t="s">
        <v>13</v>
      </c>
      <c r="B11" s="32"/>
      <c r="C11" s="14">
        <v>31040756.752</v>
      </c>
      <c r="D11" s="14">
        <v>26531706.013</v>
      </c>
      <c r="E11" s="14">
        <v>27331993.415000003</v>
      </c>
      <c r="F11" s="14">
        <v>28740753.460999999</v>
      </c>
      <c r="G11" s="14">
        <v>31408356.202</v>
      </c>
      <c r="H11" s="14">
        <v>25697632.341999996</v>
      </c>
      <c r="I11" s="14">
        <v>28289397.510999996</v>
      </c>
      <c r="J11" s="14">
        <v>27692547.703000002</v>
      </c>
      <c r="K11" s="14">
        <v>28736164.548</v>
      </c>
      <c r="L11" s="14">
        <v>30391412.447999999</v>
      </c>
      <c r="M11" s="14">
        <v>28563411.682</v>
      </c>
      <c r="N11" s="14">
        <v>29646724.316999998</v>
      </c>
      <c r="O11" s="14">
        <f>+SUM(C11:N11)</f>
        <v>344070856.39399999</v>
      </c>
      <c r="P11" s="15">
        <f>+O11/$O$30</f>
        <v>0.83179208565729967</v>
      </c>
      <c r="Q11" s="16"/>
      <c r="R11" s="17"/>
    </row>
    <row r="12" spans="1:18" s="4" customFormat="1" ht="11.25" thickBot="1">
      <c r="A12" s="38"/>
      <c r="B12" s="3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  <c r="Q12" s="8"/>
      <c r="R12" s="9"/>
    </row>
    <row r="13" spans="1:18" s="18" customFormat="1" ht="13.9" customHeight="1" thickBot="1">
      <c r="A13" s="31" t="s">
        <v>14</v>
      </c>
      <c r="B13" s="32"/>
      <c r="C13" s="14">
        <f t="shared" ref="C13:N13" si="0">+SUM(C14:C15)</f>
        <v>14128.754000000001</v>
      </c>
      <c r="D13" s="14">
        <f t="shared" si="0"/>
        <v>15765.942999999999</v>
      </c>
      <c r="E13" s="14">
        <f t="shared" si="0"/>
        <v>14621.304</v>
      </c>
      <c r="F13" s="14">
        <f t="shared" si="0"/>
        <v>14275.674000000001</v>
      </c>
      <c r="G13" s="14">
        <f t="shared" si="0"/>
        <v>14010.996999999999</v>
      </c>
      <c r="H13" s="14">
        <f t="shared" si="0"/>
        <v>15577.550999999999</v>
      </c>
      <c r="I13" s="14">
        <f t="shared" si="0"/>
        <v>14625.203</v>
      </c>
      <c r="J13" s="14">
        <f t="shared" si="0"/>
        <v>15701.624</v>
      </c>
      <c r="K13" s="14">
        <f t="shared" si="0"/>
        <v>15925.585999999999</v>
      </c>
      <c r="L13" s="14">
        <f t="shared" si="0"/>
        <v>15148.444</v>
      </c>
      <c r="M13" s="14">
        <f t="shared" si="0"/>
        <v>16086.074000000001</v>
      </c>
      <c r="N13" s="14">
        <f t="shared" si="0"/>
        <v>14859.934999999999</v>
      </c>
      <c r="O13" s="14">
        <f>+SUM(C13:N13)</f>
        <v>180727.08899999998</v>
      </c>
      <c r="P13" s="15">
        <f>+O13/$O$30</f>
        <v>4.3690815278449682E-4</v>
      </c>
      <c r="Q13" s="16"/>
      <c r="R13" s="17"/>
    </row>
    <row r="14" spans="1:18" s="4" customFormat="1">
      <c r="A14" s="40" t="s">
        <v>18</v>
      </c>
      <c r="B14" s="41"/>
      <c r="C14" s="11">
        <v>14128.754000000001</v>
      </c>
      <c r="D14" s="11">
        <v>15765.942999999999</v>
      </c>
      <c r="E14" s="11">
        <v>14621.304</v>
      </c>
      <c r="F14" s="11">
        <v>14275.674000000001</v>
      </c>
      <c r="G14" s="11">
        <v>14010.996999999999</v>
      </c>
      <c r="H14" s="11">
        <v>15577.550999999999</v>
      </c>
      <c r="I14" s="11">
        <v>14625.203</v>
      </c>
      <c r="J14" s="11">
        <v>15701.624</v>
      </c>
      <c r="K14" s="11">
        <v>15925.585999999999</v>
      </c>
      <c r="L14" s="11">
        <v>15148.444</v>
      </c>
      <c r="M14" s="11">
        <v>16086.074000000001</v>
      </c>
      <c r="N14" s="11">
        <v>14859.934999999999</v>
      </c>
      <c r="O14" s="11">
        <f>+SUM(C14:N14)</f>
        <v>180727.08899999998</v>
      </c>
      <c r="P14" s="30">
        <f>+O14/$O$30</f>
        <v>4.3690815278449682E-4</v>
      </c>
      <c r="Q14" s="8"/>
      <c r="R14" s="9"/>
    </row>
    <row r="15" spans="1:18" s="4" customFormat="1">
      <c r="A15" s="40" t="s">
        <v>19</v>
      </c>
      <c r="B15" s="41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f>+SUM(C15:N15)</f>
        <v>0</v>
      </c>
      <c r="P15" s="28">
        <f>+O15/$O$30</f>
        <v>0</v>
      </c>
      <c r="Q15" s="8"/>
      <c r="R15" s="9"/>
    </row>
    <row r="16" spans="1:18" s="4" customFormat="1" ht="11.25" thickBot="1">
      <c r="A16" s="39"/>
      <c r="B16" s="3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18" s="18" customFormat="1" ht="13.9" customHeight="1" thickBot="1">
      <c r="A17" s="31" t="s">
        <v>15</v>
      </c>
      <c r="B17" s="32"/>
      <c r="C17" s="14">
        <f>+SUM(C18:C21)</f>
        <v>5751796.5589999994</v>
      </c>
      <c r="D17" s="14">
        <f t="shared" ref="D17:N17" si="1">+SUM(D18:D21)</f>
        <v>4973342.966</v>
      </c>
      <c r="E17" s="14">
        <f t="shared" si="1"/>
        <v>5246740.8450000016</v>
      </c>
      <c r="F17" s="14">
        <f t="shared" si="1"/>
        <v>4974566.7010000004</v>
      </c>
      <c r="G17" s="14">
        <f t="shared" si="1"/>
        <v>6546171.1639999989</v>
      </c>
      <c r="H17" s="14">
        <f t="shared" si="1"/>
        <v>5408517.5949999997</v>
      </c>
      <c r="I17" s="14">
        <f t="shared" si="1"/>
        <v>5468474.3370000003</v>
      </c>
      <c r="J17" s="14">
        <f t="shared" si="1"/>
        <v>6027893.557</v>
      </c>
      <c r="K17" s="14">
        <f t="shared" si="1"/>
        <v>5983505.1469999999</v>
      </c>
      <c r="L17" s="14">
        <f t="shared" si="1"/>
        <v>6545743.2470000004</v>
      </c>
      <c r="M17" s="14">
        <f t="shared" si="1"/>
        <v>5885170.6620000005</v>
      </c>
      <c r="N17" s="14">
        <f t="shared" si="1"/>
        <v>5855867.6629999997</v>
      </c>
      <c r="O17" s="14">
        <f>+SUM(C17:N17)</f>
        <v>68667790.442999989</v>
      </c>
      <c r="P17" s="15">
        <f>+O17/$O$30</f>
        <v>0.16600454112467916</v>
      </c>
      <c r="Q17" s="16"/>
      <c r="R17" s="17"/>
    </row>
    <row r="18" spans="1:18" s="4" customFormat="1">
      <c r="A18" s="40" t="s">
        <v>24</v>
      </c>
      <c r="B18" s="41"/>
      <c r="C18" s="10">
        <v>5586127.9019999998</v>
      </c>
      <c r="D18" s="10">
        <v>4859356.1430000002</v>
      </c>
      <c r="E18" s="10">
        <v>5083973.2720000008</v>
      </c>
      <c r="F18" s="10">
        <v>4823349.9819999998</v>
      </c>
      <c r="G18" s="10">
        <v>5627868.9249999998</v>
      </c>
      <c r="H18" s="10">
        <v>5002063.3550000004</v>
      </c>
      <c r="I18" s="10">
        <v>5360337.5980000002</v>
      </c>
      <c r="J18" s="10">
        <v>5530584.4440000001</v>
      </c>
      <c r="K18" s="10">
        <v>5662148.3650000002</v>
      </c>
      <c r="L18" s="10">
        <v>6016612.6960000005</v>
      </c>
      <c r="M18" s="10">
        <v>5585297.0350000001</v>
      </c>
      <c r="N18" s="10">
        <v>5731469.8489999995</v>
      </c>
      <c r="O18" s="10">
        <f>+SUM(C18:N18)</f>
        <v>64869189.566000007</v>
      </c>
      <c r="P18" s="30">
        <f>+O18/$O$30</f>
        <v>0.15682141477921122</v>
      </c>
      <c r="Q18" s="8"/>
      <c r="R18" s="9"/>
    </row>
    <row r="19" spans="1:18" s="4" customFormat="1">
      <c r="A19" s="40" t="s">
        <v>27</v>
      </c>
      <c r="B19" s="41"/>
      <c r="C19" s="12">
        <v>20959.484</v>
      </c>
      <c r="D19" s="12">
        <v>14434.25</v>
      </c>
      <c r="E19" s="12">
        <v>27607.94</v>
      </c>
      <c r="F19" s="12">
        <v>17012.706999999999</v>
      </c>
      <c r="G19" s="12">
        <v>39959.879000000001</v>
      </c>
      <c r="H19" s="12">
        <v>30391.040000000001</v>
      </c>
      <c r="I19" s="11">
        <v>33984.58</v>
      </c>
      <c r="J19" s="11">
        <v>60077.27</v>
      </c>
      <c r="K19" s="11">
        <v>46579.646999999997</v>
      </c>
      <c r="L19" s="11">
        <v>36230.358</v>
      </c>
      <c r="M19" s="11">
        <v>38331.374000000003</v>
      </c>
      <c r="N19" s="11">
        <v>71556.604000000007</v>
      </c>
      <c r="O19" s="12">
        <f>+SUM(C19:N19)</f>
        <v>437125.13300000003</v>
      </c>
      <c r="P19" s="28">
        <f>+O19/$O$30</f>
        <v>1.0567510130963683E-3</v>
      </c>
      <c r="Q19" s="8"/>
      <c r="R19" s="9"/>
    </row>
    <row r="20" spans="1:18" s="4" customFormat="1">
      <c r="A20" s="40" t="s">
        <v>28</v>
      </c>
      <c r="B20" s="41"/>
      <c r="C20" s="12">
        <v>18.681000000000001</v>
      </c>
      <c r="D20" s="12">
        <v>939.47500000000002</v>
      </c>
      <c r="E20" s="12">
        <v>2576.86</v>
      </c>
      <c r="F20" s="12">
        <v>1963.279</v>
      </c>
      <c r="G20" s="12">
        <v>17592.111000000001</v>
      </c>
      <c r="H20" s="12">
        <v>3522.8040000000001</v>
      </c>
      <c r="I20" s="12">
        <v>0</v>
      </c>
      <c r="J20" s="11">
        <v>0</v>
      </c>
      <c r="K20" s="11">
        <v>1169.3230000000001</v>
      </c>
      <c r="L20" s="11">
        <v>58583.294000000002</v>
      </c>
      <c r="M20" s="11">
        <v>177.20099999999999</v>
      </c>
      <c r="N20" s="11">
        <v>6315.3919999999998</v>
      </c>
      <c r="O20" s="12">
        <f>+SUM(C20:N20)</f>
        <v>92858.420000000013</v>
      </c>
      <c r="P20" s="28">
        <f>+O20/$O$30</f>
        <v>2.2448544364418431E-4</v>
      </c>
      <c r="Q20" s="8"/>
      <c r="R20" s="9"/>
    </row>
    <row r="21" spans="1:18" s="4" customFormat="1">
      <c r="A21" s="40" t="s">
        <v>30</v>
      </c>
      <c r="B21" s="41"/>
      <c r="C21" s="12">
        <v>144690.492</v>
      </c>
      <c r="D21" s="12">
        <v>98613.097999999998</v>
      </c>
      <c r="E21" s="12">
        <v>132582.77299999999</v>
      </c>
      <c r="F21" s="12">
        <v>132240.73300000001</v>
      </c>
      <c r="G21" s="12">
        <v>860750.24899999995</v>
      </c>
      <c r="H21" s="12">
        <v>372540.39600000001</v>
      </c>
      <c r="I21" s="12">
        <v>74152.159</v>
      </c>
      <c r="J21" s="11">
        <v>437231.84299999999</v>
      </c>
      <c r="K21" s="11">
        <v>273607.81199999998</v>
      </c>
      <c r="L21" s="11">
        <v>434316.89899999998</v>
      </c>
      <c r="M21" s="11">
        <v>261365.052</v>
      </c>
      <c r="N21" s="11">
        <v>46525.817999999999</v>
      </c>
      <c r="O21" s="12">
        <f>+SUM(C21:N21)</f>
        <v>3268617.324</v>
      </c>
      <c r="P21" s="28">
        <f>+O21/$O$30</f>
        <v>7.9018898887274463E-3</v>
      </c>
      <c r="Q21" s="8"/>
      <c r="R21" s="9"/>
    </row>
    <row r="22" spans="1:18" s="4" customFormat="1" ht="11.25" thickBot="1">
      <c r="A22" s="39"/>
      <c r="B22" s="3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/>
      <c r="Q22" s="8"/>
      <c r="R22" s="9"/>
    </row>
    <row r="23" spans="1:18" s="18" customFormat="1" ht="13.9" customHeight="1" thickBot="1">
      <c r="A23" s="31" t="s">
        <v>16</v>
      </c>
      <c r="B23" s="32"/>
      <c r="C23" s="14">
        <f>+SUM(C24:C25)</f>
        <v>39603.457000000002</v>
      </c>
      <c r="D23" s="14">
        <f t="shared" ref="D23:N23" si="2">+SUM(D24:D25)</f>
        <v>52482.993000000002</v>
      </c>
      <c r="E23" s="14">
        <f t="shared" si="2"/>
        <v>48991.319000000003</v>
      </c>
      <c r="F23" s="14">
        <f t="shared" si="2"/>
        <v>42849.866000000002</v>
      </c>
      <c r="G23" s="14">
        <f t="shared" si="2"/>
        <v>52537.766000000003</v>
      </c>
      <c r="H23" s="14">
        <f t="shared" si="2"/>
        <v>72387.144</v>
      </c>
      <c r="I23" s="14">
        <f t="shared" si="2"/>
        <v>84215.402000000002</v>
      </c>
      <c r="J23" s="14">
        <f t="shared" si="2"/>
        <v>82895.510999999999</v>
      </c>
      <c r="K23" s="14">
        <f t="shared" si="2"/>
        <v>53902.991000000002</v>
      </c>
      <c r="L23" s="14">
        <f t="shared" si="2"/>
        <v>71154.392999999996</v>
      </c>
      <c r="M23" s="14">
        <f t="shared" si="2"/>
        <v>69045.971999999994</v>
      </c>
      <c r="N23" s="14">
        <f t="shared" si="2"/>
        <v>60631.587999999996</v>
      </c>
      <c r="O23" s="14">
        <f>+SUM(C23:N23)</f>
        <v>730698.402</v>
      </c>
      <c r="P23" s="15">
        <f>+O23/$O$30</f>
        <v>1.7664650652365883E-3</v>
      </c>
      <c r="Q23" s="16"/>
      <c r="R23" s="17"/>
    </row>
    <row r="24" spans="1:18" s="4" customFormat="1" ht="11.25" thickBot="1">
      <c r="A24" s="40" t="s">
        <v>20</v>
      </c>
      <c r="B24" s="41"/>
      <c r="C24" s="11">
        <v>36638.461000000003</v>
      </c>
      <c r="D24" s="11">
        <v>49487.739000000001</v>
      </c>
      <c r="E24" s="11">
        <v>45230.203000000001</v>
      </c>
      <c r="F24" s="11">
        <v>39301.769</v>
      </c>
      <c r="G24" s="11">
        <v>48589.555</v>
      </c>
      <c r="H24" s="11">
        <v>68438.933000000005</v>
      </c>
      <c r="I24" s="11">
        <v>81171.688999999998</v>
      </c>
      <c r="J24" s="11">
        <v>79434.562999999995</v>
      </c>
      <c r="K24" s="11">
        <v>50443.654000000002</v>
      </c>
      <c r="L24" s="11">
        <v>67728.898000000001</v>
      </c>
      <c r="M24" s="11">
        <v>65499.521000000001</v>
      </c>
      <c r="N24" s="11">
        <v>57950.243999999999</v>
      </c>
      <c r="O24" s="11">
        <f>+SUM(C24:N24)</f>
        <v>689915.22899999993</v>
      </c>
      <c r="P24" s="29">
        <f>+O24/$O$30</f>
        <v>1.6678716508308454E-3</v>
      </c>
      <c r="Q24" s="8"/>
      <c r="R24" s="9"/>
    </row>
    <row r="25" spans="1:18" s="4" customFormat="1" ht="11.25" thickBot="1">
      <c r="A25" s="40" t="s">
        <v>29</v>
      </c>
      <c r="B25" s="41"/>
      <c r="C25" s="11">
        <v>2964.9960000000001</v>
      </c>
      <c r="D25" s="11">
        <v>2995.2539999999999</v>
      </c>
      <c r="E25" s="11">
        <v>3761.116</v>
      </c>
      <c r="F25" s="11">
        <v>3548.0970000000002</v>
      </c>
      <c r="G25" s="11">
        <v>3948.2109999999998</v>
      </c>
      <c r="H25" s="11">
        <v>3948.2109999999998</v>
      </c>
      <c r="I25" s="11">
        <v>3043.7130000000002</v>
      </c>
      <c r="J25" s="11">
        <v>3460.9479999999999</v>
      </c>
      <c r="K25" s="11">
        <v>3459.337</v>
      </c>
      <c r="L25" s="11">
        <v>3425.4949999999999</v>
      </c>
      <c r="M25" s="11">
        <v>3546.451</v>
      </c>
      <c r="N25" s="11">
        <v>2681.3440000000001</v>
      </c>
      <c r="O25" s="11">
        <f>+SUM(C25:N25)</f>
        <v>40783.172999999995</v>
      </c>
      <c r="P25" s="29">
        <f>+O25/$O$30</f>
        <v>9.8593414405742817E-5</v>
      </c>
      <c r="Q25" s="8"/>
      <c r="R25" s="9"/>
    </row>
    <row r="26" spans="1:18" s="4" customFormat="1" ht="11.25" thickBot="1">
      <c r="A26" s="42"/>
      <c r="B26" s="4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8"/>
      <c r="R26" s="9"/>
    </row>
    <row r="27" spans="1:18" s="18" customFormat="1" ht="13.9" hidden="1" customHeight="1" thickBot="1">
      <c r="A27" s="31" t="s">
        <v>25</v>
      </c>
      <c r="B27" s="32"/>
      <c r="C27" s="14">
        <f t="shared" ref="C27:M27" si="3">+C28</f>
        <v>18963.175999999999</v>
      </c>
      <c r="D27" s="14">
        <f t="shared" si="3"/>
        <v>15326.441999999999</v>
      </c>
      <c r="E27" s="14">
        <f t="shared" si="3"/>
        <v>16445.712</v>
      </c>
      <c r="F27" s="14">
        <f t="shared" si="3"/>
        <v>12139.257</v>
      </c>
      <c r="G27" s="14">
        <f t="shared" si="3"/>
        <v>19177.847000000002</v>
      </c>
      <c r="H27" s="14">
        <f t="shared" si="3"/>
        <v>733178.8</v>
      </c>
      <c r="I27" s="14">
        <f t="shared" si="3"/>
        <v>651142.68799999997</v>
      </c>
      <c r="J27" s="14">
        <f t="shared" si="3"/>
        <v>544860.93700000003</v>
      </c>
      <c r="K27" s="14">
        <f t="shared" si="3"/>
        <v>327851.43599999999</v>
      </c>
      <c r="L27" s="14">
        <f t="shared" si="3"/>
        <v>93522.532999999996</v>
      </c>
      <c r="M27" s="14">
        <f t="shared" si="3"/>
        <v>54252.154000000002</v>
      </c>
      <c r="N27" s="14"/>
      <c r="O27" s="14">
        <f>+SUM(C27:N27)</f>
        <v>2486860.9819999998</v>
      </c>
      <c r="P27" s="15">
        <f>+O27/$O$30</f>
        <v>6.0119921362616529E-3</v>
      </c>
      <c r="Q27" s="16"/>
      <c r="R27" s="17"/>
    </row>
    <row r="28" spans="1:18" s="4" customFormat="1" ht="11.25" hidden="1" thickBot="1">
      <c r="A28" s="40" t="s">
        <v>26</v>
      </c>
      <c r="B28" s="41"/>
      <c r="C28" s="10">
        <v>18963.175999999999</v>
      </c>
      <c r="D28" s="10">
        <v>15326.441999999999</v>
      </c>
      <c r="E28" s="10">
        <v>16445.712</v>
      </c>
      <c r="F28" s="10">
        <v>12139.257</v>
      </c>
      <c r="G28" s="10">
        <v>19177.847000000002</v>
      </c>
      <c r="H28" s="10">
        <v>733178.8</v>
      </c>
      <c r="I28" s="10">
        <v>651142.68799999997</v>
      </c>
      <c r="J28" s="10">
        <v>544860.93700000003</v>
      </c>
      <c r="K28" s="10">
        <v>327851.43599999999</v>
      </c>
      <c r="L28" s="10">
        <v>93522.532999999996</v>
      </c>
      <c r="M28" s="10">
        <v>54252.154000000002</v>
      </c>
      <c r="N28" s="10"/>
      <c r="O28" s="10">
        <f>+SUM(C28:N28)</f>
        <v>2486860.9819999998</v>
      </c>
      <c r="P28" s="29">
        <f>+O28/$O$30</f>
        <v>6.0119921362616529E-3</v>
      </c>
      <c r="Q28" s="8"/>
      <c r="R28" s="9"/>
    </row>
    <row r="29" spans="1:18" s="26" customFormat="1" ht="11.25" hidden="1" thickBot="1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4"/>
      <c r="R29" s="25"/>
    </row>
    <row r="30" spans="1:18" s="18" customFormat="1" ht="13.9" customHeight="1" thickBot="1">
      <c r="A30" s="31" t="s">
        <v>17</v>
      </c>
      <c r="B30" s="32"/>
      <c r="C30" s="14">
        <f t="shared" ref="C30:I30" si="4">+C23+C17+C13+C11</f>
        <v>36846285.522</v>
      </c>
      <c r="D30" s="14">
        <f t="shared" si="4"/>
        <v>31573297.914999999</v>
      </c>
      <c r="E30" s="14">
        <f t="shared" si="4"/>
        <v>32642346.883000005</v>
      </c>
      <c r="F30" s="14">
        <f t="shared" si="4"/>
        <v>33772445.702</v>
      </c>
      <c r="G30" s="14">
        <f t="shared" si="4"/>
        <v>38021076.129000001</v>
      </c>
      <c r="H30" s="14">
        <f t="shared" si="4"/>
        <v>31194114.631999996</v>
      </c>
      <c r="I30" s="14">
        <f t="shared" si="4"/>
        <v>33856712.452999994</v>
      </c>
      <c r="J30" s="14">
        <f>+J23+J17+J13+J11</f>
        <v>33819038.395000003</v>
      </c>
      <c r="K30" s="14">
        <f>+K23+K17+K13+K11</f>
        <v>34789498.272</v>
      </c>
      <c r="L30" s="14">
        <f>+L23+L17+L13+L11</f>
        <v>37023458.531999998</v>
      </c>
      <c r="M30" s="14">
        <f>+M23+M17+M13+M11</f>
        <v>34533714.390000001</v>
      </c>
      <c r="N30" s="14">
        <f>+N23+N17+N13+N11</f>
        <v>35578083.502999999</v>
      </c>
      <c r="O30" s="14">
        <f>+SUM(C30:N30)</f>
        <v>413650072.32800001</v>
      </c>
      <c r="P30" s="15">
        <f>+O30/$O$30</f>
        <v>1</v>
      </c>
      <c r="Q30" s="16"/>
      <c r="R30" s="17"/>
    </row>
    <row r="31" spans="1:18" s="4" customFormat="1"/>
    <row r="32" spans="1:18" s="4" customFormat="1">
      <c r="C32" s="27"/>
      <c r="D32" s="27"/>
      <c r="E32" s="27"/>
      <c r="F32" s="27"/>
      <c r="G32" s="27"/>
      <c r="H32" s="27"/>
      <c r="I32" s="27"/>
    </row>
    <row r="33" spans="3:27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3:27">
      <c r="C34" s="19" t="s">
        <v>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</sheetData>
  <sheetProtection password="C70A" sheet="1" autoFilter="0"/>
  <mergeCells count="22">
    <mergeCell ref="A24:B24"/>
    <mergeCell ref="A23:B23"/>
    <mergeCell ref="A30:B30"/>
    <mergeCell ref="A26:B26"/>
    <mergeCell ref="A27:B27"/>
    <mergeCell ref="A28:B28"/>
    <mergeCell ref="A25:B25"/>
    <mergeCell ref="A22:B22"/>
    <mergeCell ref="A17:B17"/>
    <mergeCell ref="A14:B14"/>
    <mergeCell ref="A15:B15"/>
    <mergeCell ref="A18:B18"/>
    <mergeCell ref="A19:B19"/>
    <mergeCell ref="A20:B20"/>
    <mergeCell ref="A16:B16"/>
    <mergeCell ref="A21:B21"/>
    <mergeCell ref="A13:B13"/>
    <mergeCell ref="B3:D3"/>
    <mergeCell ref="B5:D5"/>
    <mergeCell ref="B6:D6"/>
    <mergeCell ref="A12:B12"/>
    <mergeCell ref="A11:B11"/>
  </mergeCells>
  <phoneticPr fontId="2" type="noConversion"/>
  <conditionalFormatting sqref="C34">
    <cfRule type="cellIs" dxfId="0" priority="1" stopIfTrue="1" operator="greaterThan">
      <formula>0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C16:E16 P11:P16 O26:P29 F27:G27 C26:E27 C29:E29 H26:I29 O22:P22 C13:I13 H16:I16 P30 P19:P20 O12 O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2010-05-07T17:13:07Z</cp:lastPrinted>
  <dcterms:created xsi:type="dcterms:W3CDTF">2006-08-23T17:21:26Z</dcterms:created>
  <dcterms:modified xsi:type="dcterms:W3CDTF">2023-12-04T18:35:05Z</dcterms:modified>
</cp:coreProperties>
</file>