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 de Calculo" sheetId="1" state="visible" r:id="rId2"/>
    <sheet name="Instructivo Hoja de Calculo" sheetId="2" state="visible" r:id="rId3"/>
  </sheets>
  <definedNames>
    <definedName function="false" hidden="false" localSheetId="0" name="Excel_BuiltIn__FilterDatabase" vbProcedure="false">'Hoja de Calculo'!$D$37:$F$48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<sst xmlns="http://schemas.openxmlformats.org/spreadsheetml/2006/main" count="282" uniqueCount="153">
  <si>
    <t xml:space="preserve">          INTENDENCIA DE FLORIDA</t>
  </si>
  <si>
    <t xml:space="preserve">FORMULARIO</t>
  </si>
  <si>
    <t xml:space="preserve">                   PLANILLA DE CALCULO  </t>
  </si>
  <si>
    <t xml:space="preserve">Tipo de Obra:</t>
  </si>
  <si>
    <t xml:space="preserve">Fecha:</t>
  </si>
  <si>
    <t xml:space="preserve">Propiedad de: </t>
  </si>
  <si>
    <t xml:space="preserve">Numero de Contacto por inspeccion</t>
  </si>
  <si>
    <t xml:space="preserve">OBLIGATORIO TELEFONO</t>
  </si>
  <si>
    <t xml:space="preserve">Calle:</t>
  </si>
  <si>
    <t xml:space="preserve">Padrón N°</t>
  </si>
  <si>
    <t xml:space="preserve">Apto N.º:</t>
  </si>
  <si>
    <t xml:space="preserve">Valor UR</t>
  </si>
  <si>
    <t xml:space="preserve">Localidad:</t>
  </si>
  <si>
    <t xml:space="preserve">Manzana N°</t>
  </si>
  <si>
    <t xml:space="preserve">VALOR TASA </t>
  </si>
  <si>
    <t xml:space="preserve">TIPO DE OBRA</t>
  </si>
  <si>
    <t xml:space="preserve">EDIFIC.
(m²,ml,unid)</t>
  </si>
  <si>
    <t xml:space="preserve">CATEGORIA</t>
  </si>
  <si>
    <t xml:space="preserve">AFORO</t>
  </si>
  <si>
    <t xml:space="preserve">ANTIGUEDAD
</t>
  </si>
  <si>
    <t xml:space="preserve">DERECHOS</t>
  </si>
  <si>
    <t xml:space="preserve">MULTAS (Art. 199)
(para regulariz.)</t>
  </si>
  <si>
    <t xml:space="preserve"> </t>
  </si>
  <si>
    <t xml:space="preserve">Total Aforo</t>
  </si>
  <si>
    <t xml:space="preserve">SUBTOTAL</t>
  </si>
  <si>
    <t xml:space="preserve">TOTAL</t>
  </si>
  <si>
    <t xml:space="preserve">+ TASA</t>
  </si>
  <si>
    <t xml:space="preserve">TOTAL UR</t>
  </si>
  <si>
    <t xml:space="preserve">según su caso cambiar el indicador </t>
  </si>
  <si>
    <t xml:space="preserve">NO</t>
  </si>
  <si>
    <t xml:space="preserve">CORRESPONDE PH 1%</t>
  </si>
  <si>
    <t xml:space="preserve">NOTA:</t>
  </si>
  <si>
    <t xml:space="preserve">OBSERVACIONES ÁREA TÉCNICA:</t>
  </si>
  <si>
    <t xml:space="preserve">PERMISO SUGERIDO</t>
  </si>
  <si>
    <t xml:space="preserve">FIRMA POR ÁREA TÉCNICA:</t>
  </si>
  <si>
    <t xml:space="preserve">Con conformidad de la suscrito/a, puede otorgarse el Permiso Municipal correspondiente.</t>
  </si>
  <si>
    <t xml:space="preserve">Creado y editado: Horacio Lamadrid</t>
  </si>
  <si>
    <t xml:space="preserve">FIRMA POR DIRECCIÓN: </t>
  </si>
  <si>
    <t xml:space="preserve">FIRMA DEL TÉCNICO ACTUANTE:</t>
  </si>
  <si>
    <t xml:space="preserve">TIPO</t>
  </si>
  <si>
    <t xml:space="preserve">Vivienda e Indust.</t>
  </si>
  <si>
    <t xml:space="preserve">Antigüedad</t>
  </si>
  <si>
    <t xml:space="preserve">MULTAS</t>
  </si>
  <si>
    <t xml:space="preserve">Obra Nueva/ Amp</t>
  </si>
  <si>
    <t xml:space="preserve">Viv./Industria: Cat. Económica</t>
  </si>
  <si>
    <t xml:space="preserve">Viv./Industria: Anterior a 1968</t>
  </si>
  <si>
    <t xml:space="preserve">a Regularizar</t>
  </si>
  <si>
    <t xml:space="preserve">Viv./Industria: Cat. Mediana</t>
  </si>
  <si>
    <t xml:space="preserve">Viv./Industria: Entre 1968 y 1982</t>
  </si>
  <si>
    <t xml:space="preserve">a Reformar</t>
  </si>
  <si>
    <t xml:space="preserve">Viv./Industria: Cat. Confortable </t>
  </si>
  <si>
    <t xml:space="preserve">Viv./Industria: Posterior 1982</t>
  </si>
  <si>
    <t xml:space="preserve">Sanitarias</t>
  </si>
  <si>
    <t xml:space="preserve">Viv./Industria: Cat. Suntuosa</t>
  </si>
  <si>
    <t xml:space="preserve">Comercio: Anterior a 1968</t>
  </si>
  <si>
    <t xml:space="preserve">Cerram. Vereda</t>
  </si>
  <si>
    <t xml:space="preserve">Viv./Industria: Gran Residencia</t>
  </si>
  <si>
    <t xml:space="preserve">Comercio: Entre 1968 y 1982</t>
  </si>
  <si>
    <t xml:space="preserve">a Demoler &lt; 100</t>
  </si>
  <si>
    <t xml:space="preserve">Comercio: Cat. Económica</t>
  </si>
  <si>
    <t xml:space="preserve">Comercio: Posterior 1982</t>
  </si>
  <si>
    <t xml:space="preserve">a Demoler &gt;100</t>
  </si>
  <si>
    <t xml:space="preserve">Comercio: Cat. Mediana</t>
  </si>
  <si>
    <t xml:space="preserve">Sanitaria: Anterior a 1968</t>
  </si>
  <si>
    <t xml:space="preserve">a Demoler &gt;200</t>
  </si>
  <si>
    <t xml:space="preserve">Comercio: Cat. Confortable </t>
  </si>
  <si>
    <t xml:space="preserve">Sanitaria: Entre 1968 y 1982</t>
  </si>
  <si>
    <t xml:space="preserve">Montacarga/Ascensor</t>
  </si>
  <si>
    <t xml:space="preserve">Comercio: Moteles,Sanatorios etc.</t>
  </si>
  <si>
    <t xml:space="preserve">Sanitaria: Posterior 1982</t>
  </si>
  <si>
    <t xml:space="preserve">VOL.</t>
  </si>
  <si>
    <t xml:space="preserve">Marquesina</t>
  </si>
  <si>
    <t xml:space="preserve">Comercio: S. Espectáculos</t>
  </si>
  <si>
    <t xml:space="preserve">INTIM.</t>
  </si>
  <si>
    <t xml:space="preserve">Cambio de Fachada</t>
  </si>
  <si>
    <t xml:space="preserve">Cámara/s</t>
  </si>
  <si>
    <t xml:space="preserve">Refaccion de Vereda</t>
  </si>
  <si>
    <t xml:space="preserve">Alero</t>
  </si>
  <si>
    <t xml:space="preserve">Pozo Negro</t>
  </si>
  <si>
    <t xml:space="preserve">Demolicion &lt; 100m2</t>
  </si>
  <si>
    <t xml:space="preserve">Tinglado </t>
  </si>
  <si>
    <t xml:space="preserve">Demolicion &gt; 100m2</t>
  </si>
  <si>
    <t xml:space="preserve">Cambio de Abertura</t>
  </si>
  <si>
    <t xml:space="preserve">Demolicion &gt;200m2 </t>
  </si>
  <si>
    <t xml:space="preserve">Ascensor</t>
  </si>
  <si>
    <t xml:space="preserve">Demolicion &gt; 200m2</t>
  </si>
  <si>
    <t xml:space="preserve">Tinglado</t>
  </si>
  <si>
    <t xml:space="preserve">SI</t>
  </si>
  <si>
    <t xml:space="preserve">INSTRUCTIVO HOJA DE CALCULO</t>
  </si>
  <si>
    <t xml:space="preserve">DERECHOS MUNICIPALES</t>
  </si>
  <si>
    <t xml:space="preserve">ART. 199</t>
  </si>
  <si>
    <t xml:space="preserve">Cat. Económica</t>
  </si>
  <si>
    <t xml:space="preserve">Cat. mediana</t>
  </si>
  <si>
    <t xml:space="preserve">vivienda</t>
  </si>
  <si>
    <t xml:space="preserve">comercio</t>
  </si>
  <si>
    <t xml:space="preserve">Obra Nueva / Ampliación</t>
  </si>
  <si>
    <t xml:space="preserve">1 UR x m2</t>
  </si>
  <si>
    <t xml:space="preserve">2 UR x m2</t>
  </si>
  <si>
    <t xml:space="preserve">AFORO x 5%</t>
  </si>
  <si>
    <t xml:space="preserve">AFORO x 15%</t>
  </si>
  <si>
    <t xml:space="preserve">N/C</t>
  </si>
  <si>
    <t xml:space="preserve">Reforma (ver planilla de calculo)</t>
  </si>
  <si>
    <t xml:space="preserve">Regularización</t>
  </si>
  <si>
    <t xml:space="preserve">*1 - *2</t>
  </si>
  <si>
    <t xml:space="preserve">Galpón</t>
  </si>
  <si>
    <t xml:space="preserve">1/2 UR x m2</t>
  </si>
  <si>
    <t xml:space="preserve">Sanitaria</t>
  </si>
  <si>
    <t xml:space="preserve">3 UR x número de camaras</t>
  </si>
  <si>
    <t xml:space="preserve">AFORO x 14%</t>
  </si>
  <si>
    <t xml:space="preserve">Cambio de abertura</t>
  </si>
  <si>
    <t xml:space="preserve">1/4 UR x c/u</t>
  </si>
  <si>
    <t xml:space="preserve">Cambio de fachada</t>
  </si>
  <si>
    <t xml:space="preserve">1/5 UR </t>
  </si>
  <si>
    <t xml:space="preserve">Cerramiento de vereda</t>
  </si>
  <si>
    <t xml:space="preserve">1/4 UR x m lineal</t>
  </si>
  <si>
    <t xml:space="preserve">Montacarga / ascensor</t>
  </si>
  <si>
    <t xml:space="preserve">4 UR x c/u</t>
  </si>
  <si>
    <t xml:space="preserve">Marquesinas</t>
  </si>
  <si>
    <t xml:space="preserve">1/7 UR x m lineal</t>
  </si>
  <si>
    <t xml:space="preserve">Nota:</t>
  </si>
  <si>
    <t xml:space="preserve">Se considera categorìa economica a construcciones con techo liviano, y categoría mediana a las de HºAº.</t>
  </si>
  <si>
    <t xml:space="preserve">*1 Para regularizaciones voluntarias se calcula el valor de los Derechos Municipales x 50%</t>
  </si>
  <si>
    <t xml:space="preserve">*2 Para regularizaciones por intimación se calcula el valor de los Derechos Municipales x 100%</t>
  </si>
  <si>
    <t xml:space="preserve">Obras sin permiso de construcciòn.</t>
  </si>
  <si>
    <t xml:space="preserve">AÑO de construcción</t>
  </si>
  <si>
    <t xml:space="preserve">Derechos municipales y Art. 199</t>
  </si>
  <si>
    <t xml:space="preserve">Anterior al 4/01/1968</t>
  </si>
  <si>
    <t xml:space="preserve">EXONERADO</t>
  </si>
  <si>
    <t xml:space="preserve">Entre el 4/01/1968 al 18/06/1982</t>
  </si>
  <si>
    <t xml:space="preserve">Posteriores al 18/06/1982</t>
  </si>
  <si>
    <t xml:space="preserve">Reforma</t>
  </si>
  <si>
    <t xml:space="preserve">Planilla de porcentaje para calculo de reforma</t>
  </si>
  <si>
    <t xml:space="preserve">TECHO</t>
  </si>
  <si>
    <t xml:space="preserve">1 a 20%</t>
  </si>
  <si>
    <t xml:space="preserve">CIMENTACION</t>
  </si>
  <si>
    <t xml:space="preserve">MUROS</t>
  </si>
  <si>
    <t xml:space="preserve">I. SANIT</t>
  </si>
  <si>
    <t xml:space="preserve">1 a 10%</t>
  </si>
  <si>
    <t xml:space="preserve">I. ELEC</t>
  </si>
  <si>
    <t xml:space="preserve">REVESTIMIENTOS</t>
  </si>
  <si>
    <t xml:space="preserve">1 a 5%</t>
  </si>
  <si>
    <t xml:space="preserve">ABERTURAS</t>
  </si>
  <si>
    <t xml:space="preserve">CIELORRASO</t>
  </si>
  <si>
    <t xml:space="preserve">PINTURA</t>
  </si>
  <si>
    <t xml:space="preserve">Para calcular el valor de reforma: m2 (del area a afectada) x porcentaje (según planilla)</t>
  </si>
  <si>
    <t xml:space="preserve">Demolición</t>
  </si>
  <si>
    <t xml:space="preserve">Metros a demoler</t>
  </si>
  <si>
    <t xml:space="preserve">0 - 100 m2</t>
  </si>
  <si>
    <t xml:space="preserve">2UR</t>
  </si>
  <si>
    <t xml:space="preserve">100 - 200 m2</t>
  </si>
  <si>
    <t xml:space="preserve">4UR</t>
  </si>
  <si>
    <t xml:space="preserve">mas de 200m2</t>
  </si>
  <si>
    <t xml:space="preserve">6UR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</si>
</sst>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.00"/>
    <numFmt numFmtId="166" formatCode="m/yyyy"/>
    <numFmt numFmtId="167" formatCode="_-* #,##0.00&quot; €&quot;_-;\-* #,##0.00&quot; €&quot;_-;_-* \-??&quot; €&quot;_-;_-@"/>
    <numFmt numFmtId="168" formatCode="dd/mm/yyyy"/>
    <numFmt numFmtId="169" formatCode="0.00E+00"/>
    <numFmt numFmtId="170" formatCode="0.00\ %"/>
    <numFmt numFmtId="171" formatCode="[$$U-380A]\ #,##0.00"/>
    <numFmt numFmtId="172" formatCode="[$-380A]General"/>
    <numFmt numFmtId="173" formatCode="0.00"/>
    <numFmt numFmtId="174" formatCode="&quot;$  &quot;#,##0.00"/>
    <numFmt numFmtId="175" formatCode="General"/>
    <numFmt numFmtId="176" formatCode="0.00\ %"/>
    <numFmt numFmtId="177" formatCode="0\ %"/>
    <numFmt numFmtId="178" formatCode="0\ %"/>
  </numFmts>
  <fonts count="39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3"/>
      <color rgb="FF000000"/>
      <name val="Tahoma"/>
      <family val="2"/>
      <charset val="1"/>
    </font>
    <font>
      <b val="true"/>
      <sz val="3"/>
      <color rgb="FF000000"/>
      <name val="Tahoma"/>
      <family val="2"/>
      <charset val="1"/>
    </font>
    <font>
      <b val="true"/>
      <sz val="24"/>
      <color rgb="FF000000"/>
      <name val="Tahoma"/>
      <family val="2"/>
      <charset val="1"/>
    </font>
    <font>
      <b val="true"/>
      <sz val="14"/>
      <color rgb="FFFFFFFF"/>
      <name val="Tahoma"/>
      <family val="2"/>
      <charset val="1"/>
    </font>
    <font>
      <sz val="12"/>
      <color rgb="FF000000"/>
      <name val="Tahoma"/>
      <family val="2"/>
      <charset val="1"/>
    </font>
    <font>
      <sz val="24"/>
      <color rgb="FF000000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b val="true"/>
      <sz val="20"/>
      <color rgb="FF000000"/>
      <name val="Tahoma"/>
      <family val="2"/>
      <charset val="1"/>
    </font>
    <font>
      <b val="true"/>
      <sz val="18"/>
      <color rgb="FF000000"/>
      <name val="Tahoma"/>
      <family val="2"/>
      <charset val="1"/>
    </font>
    <font>
      <sz val="50"/>
      <color rgb="FF000000"/>
      <name val="Tahoma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14"/>
      <color rgb="FF000000"/>
      <name val="Tahoma"/>
      <family val="2"/>
      <charset val="1"/>
    </font>
    <font>
      <sz val="14"/>
      <color rgb="FF000000"/>
      <name val="Tahoma"/>
      <family val="2"/>
      <charset val="1"/>
    </font>
    <font>
      <b val="true"/>
      <sz val="16"/>
      <color rgb="FF000000"/>
      <name val="Tahoma"/>
      <family val="2"/>
      <charset val="1"/>
    </font>
    <font>
      <b val="true"/>
      <sz val="14"/>
      <color rgb="FFFFFF00"/>
      <name val="Tahoma"/>
      <family val="2"/>
      <charset val="1"/>
    </font>
    <font>
      <sz val="18"/>
      <color rgb="FF000000"/>
      <name val="Tahoma"/>
      <family val="2"/>
      <charset val="1"/>
    </font>
    <font>
      <b val="true"/>
      <sz val="12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28"/>
      <color rgb="FF000000"/>
      <name val="Tahoma"/>
      <family val="2"/>
      <charset val="1"/>
    </font>
    <font>
      <b val="true"/>
      <sz val="10"/>
      <color rgb="FFC9211E"/>
      <name val="Tahoma"/>
      <family val="2"/>
      <charset val="1"/>
    </font>
    <font>
      <b val="true"/>
      <sz val="14"/>
      <color rgb="FF000000"/>
      <name val="Trebuchet MS"/>
      <family val="2"/>
      <charset val="1"/>
    </font>
    <font>
      <i val="true"/>
      <sz val="11"/>
      <color rgb="FF767676"/>
      <name val="Quattrocento Sans"/>
      <family val="2"/>
      <charset val="1"/>
    </font>
    <font>
      <b val="true"/>
      <sz val="15"/>
      <color rgb="FF000000"/>
      <name val="Tahoma"/>
      <family val="2"/>
      <charset val="1"/>
    </font>
    <font>
      <sz val="12"/>
      <color rgb="FF000000"/>
      <name val="Calibri"/>
      <family val="2"/>
      <charset val="1"/>
    </font>
    <font>
      <sz val="13"/>
      <color rgb="FF000000"/>
      <name val="Tahoma"/>
      <family val="2"/>
      <charset val="1"/>
    </font>
    <font>
      <sz val="15"/>
      <name val="Tahoma"/>
      <family val="2"/>
      <charset val="1"/>
    </font>
    <font>
      <b val="true"/>
      <sz val="15"/>
      <name val="Tahoma"/>
      <family val="2"/>
      <charset val="1"/>
    </font>
    <font>
      <b val="true"/>
      <sz val="12"/>
      <name val="Tahoma"/>
      <family val="2"/>
      <charset val="1"/>
    </font>
    <font>
      <sz val="15"/>
      <color rgb="FF000000"/>
      <name val="Tahoma"/>
      <family val="2"/>
      <charset val="1"/>
    </font>
    <font>
      <sz val="12"/>
      <color rgb="FF999999"/>
      <name val="Tahoma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C9211E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2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7" fillId="2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2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7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7" fillId="2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0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0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0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8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8" fillId="2" borderId="2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2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8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0" fillId="2" borderId="2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0" fillId="2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0" fillId="2" borderId="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10" fillId="2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8" fillId="2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8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5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5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17" fillId="2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25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7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7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1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32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9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30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1" fillId="2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31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31" fillId="2" borderId="3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7" fillId="2" borderId="2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1" fillId="2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1" fillId="2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2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3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3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Arial"/>
        <charset val="1"/>
        <family val="0"/>
        <color rgb="FF000000"/>
      </font>
    </dxf>
    <dxf>
      <font>
        <name val="Arial"/>
        <charset val="1"/>
        <family val="0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67676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7200</xdr:colOff>
      <xdr:row>1</xdr:row>
      <xdr:rowOff>154440</xdr:rowOff>
    </xdr:from>
    <xdr:to>
      <xdr:col>3</xdr:col>
      <xdr:colOff>643680</xdr:colOff>
      <xdr:row>4</xdr:row>
      <xdr:rowOff>811080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99080" y="945000"/>
          <a:ext cx="1765440" cy="24951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1061640</xdr:colOff>
      <xdr:row>42</xdr:row>
      <xdr:rowOff>33120</xdr:rowOff>
    </xdr:from>
    <xdr:to>
      <xdr:col>8</xdr:col>
      <xdr:colOff>46080</xdr:colOff>
      <xdr:row>42</xdr:row>
      <xdr:rowOff>212040</xdr:rowOff>
    </xdr:to>
    <xdr:sp>
      <xdr:nvSpPr>
        <xdr:cNvPr id="1" name="CustomShape 1"/>
        <xdr:cNvSpPr/>
      </xdr:nvSpPr>
      <xdr:spPr>
        <a:xfrm>
          <a:off x="5406480" y="13710960"/>
          <a:ext cx="324720" cy="178920"/>
        </a:xfrm>
        <a:custGeom>
          <a:avLst/>
          <a:gdLst/>
          <a:ahLst/>
          <a:rect l="l" t="t" r="r" b="b"/>
          <a:pathLst>
            <a:path w="927" h="512">
              <a:moveTo>
                <a:pt x="0" y="127"/>
              </a:moveTo>
              <a:lnTo>
                <a:pt x="694" y="127"/>
              </a:lnTo>
              <a:lnTo>
                <a:pt x="694" y="0"/>
              </a:lnTo>
              <a:lnTo>
                <a:pt x="926" y="255"/>
              </a:lnTo>
              <a:lnTo>
                <a:pt x="694" y="511"/>
              </a:lnTo>
              <a:lnTo>
                <a:pt x="694" y="383"/>
              </a:lnTo>
              <a:lnTo>
                <a:pt x="0" y="383"/>
              </a:lnTo>
              <a:lnTo>
                <a:pt x="0" y="127"/>
              </a:lnTo>
            </a:path>
          </a:pathLst>
        </a:custGeom>
        <a:solidFill>
          <a:srgbClr val="000000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Antiguedad" displayName="Antiguedad" ref="H75:I93" headerRowCount="1" totalsRowCount="0" totalsRowShown="0">
  <tableColumns count="2">
    <tableColumn id="1" name=" "/>
    <tableColumn id="2" name=" 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Q10" activeCellId="0" sqref="Q10"/>
    </sheetView>
  </sheetViews>
  <sheetFormatPr defaultColWidth="13.30078125" defaultRowHeight="12.75" zeroHeight="false" outlineLevelRow="0" outlineLevelCol="0"/>
  <cols>
    <col collapsed="false" customWidth="true" hidden="false" outlineLevel="0" max="1" min="1" style="0" width="1.58"/>
    <col collapsed="false" customWidth="true" hidden="false" outlineLevel="0" max="2" min="2" style="0" width="1.14"/>
    <col collapsed="false" customWidth="true" hidden="false" outlineLevel="0" max="3" min="3" style="0" width="16"/>
    <col collapsed="false" customWidth="true" hidden="false" outlineLevel="0" max="4" min="4" style="0" width="9.85"/>
    <col collapsed="false" customWidth="true" hidden="false" outlineLevel="0" max="5" min="5" style="0" width="24.57"/>
    <col collapsed="false" customWidth="true" hidden="false" outlineLevel="0" max="6" min="6" style="0" width="7.29"/>
    <col collapsed="false" customWidth="true" hidden="false" outlineLevel="0" max="7" min="7" style="0" width="1.14"/>
    <col collapsed="false" customWidth="true" hidden="false" outlineLevel="0" max="8" min="8" style="0" width="19"/>
    <col collapsed="false" customWidth="true" hidden="false" outlineLevel="0" max="9" min="9" style="0" width="1.58"/>
    <col collapsed="false" customWidth="true" hidden="false" outlineLevel="0" max="10" min="10" style="0" width="9.42"/>
    <col collapsed="false" customWidth="true" hidden="false" outlineLevel="0" max="11" min="11" style="0" width="13.7"/>
    <col collapsed="false" customWidth="true" hidden="false" outlineLevel="0" max="12" min="12" style="0" width="14.43"/>
    <col collapsed="false" customWidth="true" hidden="false" outlineLevel="0" max="13" min="13" style="0" width="1.14"/>
    <col collapsed="false" customWidth="true" hidden="false" outlineLevel="0" max="14" min="14" style="0" width="27.29"/>
    <col collapsed="false" customWidth="true" hidden="false" outlineLevel="0" max="15" min="15" style="0" width="1.14"/>
    <col collapsed="false" customWidth="true" hidden="false" outlineLevel="0" max="16" min="16" style="0" width="7.15"/>
    <col collapsed="false" customWidth="true" hidden="false" outlineLevel="0" max="17" min="17" style="0" width="34.71"/>
    <col collapsed="false" customWidth="true" hidden="false" outlineLevel="0" max="18" min="18" style="0" width="3.29"/>
    <col collapsed="false" customWidth="true" hidden="false" outlineLevel="0" max="23" min="19" style="0" width="10.58"/>
    <col collapsed="false" customWidth="true" hidden="false" outlineLevel="0" max="26" min="24" style="0" width="10"/>
  </cols>
  <sheetData>
    <row r="1" customFormat="false" ht="62.25" hidden="false" customHeight="true" outlineLevel="0" collapsed="false">
      <c r="A1" s="1"/>
      <c r="B1" s="1"/>
      <c r="C1" s="1"/>
      <c r="D1" s="1"/>
      <c r="E1" s="1"/>
      <c r="F1" s="2"/>
      <c r="G1" s="2"/>
      <c r="H1" s="3"/>
      <c r="I1" s="2"/>
      <c r="J1" s="2"/>
      <c r="K1" s="1"/>
      <c r="L1" s="1"/>
      <c r="M1" s="1"/>
      <c r="N1" s="4"/>
      <c r="O1" s="1"/>
      <c r="P1" s="1"/>
      <c r="Q1" s="1"/>
      <c r="R1" s="1"/>
      <c r="S1" s="5"/>
      <c r="T1" s="5"/>
      <c r="U1" s="5"/>
      <c r="V1" s="5"/>
      <c r="W1" s="5"/>
      <c r="X1" s="5"/>
      <c r="Y1" s="5"/>
      <c r="Z1" s="5"/>
    </row>
    <row r="2" customFormat="false" ht="108.75" hidden="false" customHeight="true" outlineLevel="0" collapsed="false">
      <c r="A2" s="5"/>
      <c r="B2" s="5"/>
      <c r="C2" s="6"/>
      <c r="D2" s="7"/>
      <c r="E2" s="8"/>
      <c r="F2" s="9" t="s">
        <v>0</v>
      </c>
      <c r="G2" s="10"/>
      <c r="H2" s="10"/>
      <c r="I2" s="10"/>
      <c r="J2" s="10"/>
      <c r="K2" s="8"/>
      <c r="L2" s="8"/>
      <c r="M2" s="8"/>
      <c r="N2" s="1"/>
      <c r="O2" s="8"/>
      <c r="P2" s="8"/>
      <c r="Q2" s="11"/>
      <c r="R2" s="5"/>
      <c r="S2" s="5"/>
      <c r="T2" s="5"/>
      <c r="U2" s="5"/>
      <c r="V2" s="5"/>
      <c r="W2" s="5"/>
      <c r="X2" s="5"/>
      <c r="Y2" s="5"/>
      <c r="Z2" s="5"/>
    </row>
    <row r="3" customFormat="false" ht="18" hidden="false" customHeight="true" outlineLevel="0" collapsed="false">
      <c r="A3" s="5"/>
      <c r="B3" s="5"/>
      <c r="C3" s="12"/>
      <c r="D3" s="13"/>
      <c r="E3" s="14"/>
      <c r="F3" s="9"/>
      <c r="G3" s="10"/>
      <c r="H3" s="10"/>
      <c r="I3" s="10"/>
      <c r="J3" s="10"/>
      <c r="K3" s="8"/>
      <c r="L3" s="8"/>
      <c r="M3" s="8"/>
      <c r="N3" s="8"/>
      <c r="O3" s="8"/>
      <c r="P3" s="8"/>
      <c r="Q3" s="8"/>
      <c r="R3" s="5"/>
      <c r="S3" s="5"/>
      <c r="T3" s="5"/>
      <c r="U3" s="5"/>
      <c r="V3" s="5"/>
      <c r="W3" s="5"/>
      <c r="X3" s="5"/>
      <c r="Y3" s="5"/>
      <c r="Z3" s="5"/>
    </row>
    <row r="4" customFormat="false" ht="18" hidden="false" customHeight="true" outlineLevel="0" collapsed="false">
      <c r="A4" s="5"/>
      <c r="B4" s="5"/>
      <c r="C4" s="12"/>
      <c r="D4" s="1"/>
      <c r="E4" s="6"/>
      <c r="F4" s="15"/>
      <c r="G4" s="16"/>
      <c r="H4" s="16"/>
      <c r="I4" s="16"/>
      <c r="J4" s="16"/>
      <c r="K4" s="17"/>
      <c r="L4" s="17"/>
      <c r="M4" s="17"/>
      <c r="N4" s="17"/>
      <c r="O4" s="17"/>
      <c r="P4" s="17"/>
      <c r="Q4" s="18" t="s">
        <v>1</v>
      </c>
      <c r="R4" s="5"/>
      <c r="S4" s="5"/>
      <c r="T4" s="5"/>
      <c r="U4" s="5"/>
      <c r="V4" s="5"/>
      <c r="W4" s="5"/>
      <c r="X4" s="5"/>
      <c r="Y4" s="5"/>
      <c r="Z4" s="5"/>
    </row>
    <row r="5" customFormat="false" ht="90" hidden="false" customHeight="true" outlineLevel="0" collapsed="false">
      <c r="A5" s="19"/>
      <c r="B5" s="20"/>
      <c r="C5" s="21"/>
      <c r="D5" s="22"/>
      <c r="E5" s="23"/>
      <c r="F5" s="24" t="s">
        <v>2</v>
      </c>
      <c r="G5" s="24"/>
      <c r="H5" s="24"/>
      <c r="I5" s="24"/>
      <c r="J5" s="24"/>
      <c r="K5" s="24"/>
      <c r="L5" s="24"/>
      <c r="M5" s="22"/>
      <c r="N5" s="22"/>
      <c r="O5" s="22"/>
      <c r="P5" s="22"/>
      <c r="Q5" s="25" t="n">
        <v>44652</v>
      </c>
      <c r="R5" s="19"/>
      <c r="S5" s="19"/>
      <c r="T5" s="19"/>
      <c r="U5" s="19"/>
      <c r="V5" s="19"/>
      <c r="W5" s="19"/>
      <c r="X5" s="19"/>
      <c r="Y5" s="19"/>
      <c r="Z5" s="19"/>
    </row>
    <row r="6" customFormat="false" ht="9" hidden="false" customHeight="true" outlineLevel="0" collapsed="false">
      <c r="A6" s="19"/>
      <c r="B6" s="20"/>
      <c r="C6" s="26"/>
      <c r="D6" s="26"/>
      <c r="E6" s="26"/>
      <c r="F6" s="27"/>
      <c r="G6" s="27"/>
      <c r="H6" s="27"/>
      <c r="I6" s="27"/>
      <c r="J6" s="27"/>
      <c r="K6" s="27"/>
      <c r="L6" s="27"/>
      <c r="M6" s="22"/>
      <c r="N6" s="28"/>
      <c r="O6" s="22"/>
      <c r="P6" s="29"/>
      <c r="Q6" s="22"/>
      <c r="R6" s="19"/>
      <c r="S6" s="19"/>
      <c r="T6" s="19"/>
      <c r="U6" s="19"/>
      <c r="V6" s="19"/>
      <c r="W6" s="19"/>
      <c r="X6" s="19"/>
      <c r="Y6" s="19"/>
      <c r="Z6" s="19"/>
    </row>
    <row r="7" customFormat="false" ht="1.5" hidden="false" customHeight="true" outlineLevel="0" collapsed="false">
      <c r="A7" s="19"/>
      <c r="B7" s="30"/>
      <c r="C7" s="31"/>
      <c r="D7" s="31"/>
      <c r="E7" s="31"/>
      <c r="F7" s="32"/>
      <c r="G7" s="32"/>
      <c r="H7" s="32"/>
      <c r="I7" s="32"/>
      <c r="J7" s="32"/>
      <c r="K7" s="32"/>
      <c r="L7" s="32"/>
      <c r="M7" s="33"/>
      <c r="N7" s="34"/>
      <c r="O7" s="33"/>
      <c r="P7" s="33"/>
      <c r="Q7" s="35"/>
      <c r="R7" s="19"/>
      <c r="S7" s="19"/>
      <c r="T7" s="19"/>
      <c r="U7" s="19"/>
      <c r="V7" s="19"/>
      <c r="W7" s="19"/>
      <c r="X7" s="19"/>
      <c r="Y7" s="19"/>
      <c r="Z7" s="19"/>
    </row>
    <row r="8" customFormat="false" ht="22.5" hidden="false" customHeight="true" outlineLevel="0" collapsed="false">
      <c r="A8" s="36"/>
      <c r="B8" s="36"/>
      <c r="C8" s="37" t="s">
        <v>3</v>
      </c>
      <c r="D8" s="38"/>
      <c r="E8" s="38"/>
      <c r="F8" s="38"/>
      <c r="G8" s="38"/>
      <c r="H8" s="38"/>
      <c r="I8" s="38"/>
      <c r="J8" s="38"/>
      <c r="K8" s="39"/>
      <c r="L8" s="39"/>
      <c r="M8" s="39"/>
      <c r="N8" s="40"/>
      <c r="O8" s="41" t="s">
        <v>4</v>
      </c>
      <c r="P8" s="42"/>
      <c r="Q8" s="42"/>
      <c r="R8" s="36"/>
      <c r="S8" s="36"/>
      <c r="T8" s="36"/>
      <c r="U8" s="36"/>
      <c r="V8" s="36"/>
      <c r="W8" s="36"/>
      <c r="X8" s="36"/>
      <c r="Y8" s="36"/>
      <c r="Z8" s="36"/>
    </row>
    <row r="9" customFormat="false" ht="9" hidden="false" customHeight="true" outlineLevel="0" collapsed="false">
      <c r="A9" s="36"/>
      <c r="B9" s="36"/>
      <c r="C9" s="43"/>
      <c r="D9" s="44"/>
      <c r="E9" s="44"/>
      <c r="F9" s="44"/>
      <c r="G9" s="44"/>
      <c r="H9" s="44"/>
      <c r="I9" s="44"/>
      <c r="J9" s="44"/>
      <c r="K9" s="45"/>
      <c r="L9" s="45"/>
      <c r="M9" s="45"/>
      <c r="N9" s="46"/>
      <c r="O9" s="47"/>
      <c r="P9" s="48"/>
      <c r="Q9" s="49"/>
      <c r="R9" s="36"/>
      <c r="S9" s="36"/>
      <c r="T9" s="36"/>
      <c r="U9" s="36"/>
      <c r="V9" s="36"/>
      <c r="W9" s="36"/>
      <c r="X9" s="36"/>
      <c r="Y9" s="36"/>
      <c r="Z9" s="36"/>
    </row>
    <row r="10" customFormat="false" ht="26.25" hidden="false" customHeight="true" outlineLevel="0" collapsed="false">
      <c r="A10" s="36"/>
      <c r="B10" s="36"/>
      <c r="C10" s="43" t="s">
        <v>5</v>
      </c>
      <c r="D10" s="50"/>
      <c r="E10" s="50"/>
      <c r="F10" s="50"/>
      <c r="G10" s="50"/>
      <c r="H10" s="50"/>
      <c r="I10" s="50"/>
      <c r="J10" s="50"/>
      <c r="K10" s="51"/>
      <c r="L10" s="52" t="s">
        <v>6</v>
      </c>
      <c r="M10" s="51"/>
      <c r="N10" s="46"/>
      <c r="O10" s="53"/>
      <c r="P10" s="54"/>
      <c r="Q10" s="55" t="s">
        <v>7</v>
      </c>
      <c r="R10" s="36"/>
      <c r="S10" s="36"/>
      <c r="T10" s="36"/>
      <c r="U10" s="36"/>
      <c r="V10" s="36"/>
      <c r="W10" s="36"/>
      <c r="X10" s="36"/>
      <c r="Y10" s="36"/>
      <c r="Z10" s="36"/>
    </row>
    <row r="11" customFormat="false" ht="12.75" hidden="false" customHeight="true" outlineLevel="0" collapsed="false">
      <c r="A11" s="5"/>
      <c r="B11" s="5"/>
      <c r="C11" s="5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7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22.5" hidden="false" customHeight="true" outlineLevel="0" collapsed="false">
      <c r="A12" s="19"/>
      <c r="B12" s="58"/>
      <c r="C12" s="43" t="s">
        <v>8</v>
      </c>
      <c r="D12" s="59"/>
      <c r="E12" s="59"/>
      <c r="F12" s="59"/>
      <c r="G12" s="31"/>
      <c r="H12" s="53" t="s">
        <v>9</v>
      </c>
      <c r="I12" s="60"/>
      <c r="J12" s="60"/>
      <c r="K12" s="47"/>
      <c r="L12" s="53" t="s">
        <v>10</v>
      </c>
      <c r="M12" s="61"/>
      <c r="N12" s="62"/>
      <c r="O12" s="31"/>
      <c r="P12" s="31"/>
      <c r="Q12" s="63" t="s">
        <v>11</v>
      </c>
      <c r="R12" s="19"/>
      <c r="S12" s="19"/>
      <c r="T12" s="19"/>
      <c r="U12" s="19"/>
      <c r="V12" s="19"/>
      <c r="W12" s="19"/>
      <c r="X12" s="19"/>
      <c r="Y12" s="19"/>
      <c r="Z12" s="19"/>
    </row>
    <row r="13" customFormat="false" ht="6" hidden="false" customHeight="true" outlineLevel="0" collapsed="false">
      <c r="A13" s="5"/>
      <c r="B13" s="5"/>
      <c r="C13" s="56"/>
      <c r="D13" s="1"/>
      <c r="E13" s="1"/>
      <c r="F13" s="1"/>
      <c r="G13" s="1"/>
      <c r="H13" s="64"/>
      <c r="I13" s="1"/>
      <c r="J13" s="1"/>
      <c r="K13" s="64"/>
      <c r="L13" s="1"/>
      <c r="M13" s="1"/>
      <c r="N13" s="1"/>
      <c r="O13" s="65"/>
      <c r="P13" s="1"/>
      <c r="Q13" s="66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22.5" hidden="false" customHeight="true" outlineLevel="0" collapsed="false">
      <c r="A14" s="19"/>
      <c r="B14" s="58"/>
      <c r="C14" s="43" t="s">
        <v>12</v>
      </c>
      <c r="D14" s="59"/>
      <c r="E14" s="59"/>
      <c r="F14" s="59"/>
      <c r="G14" s="31"/>
      <c r="H14" s="53" t="s">
        <v>13</v>
      </c>
      <c r="I14" s="60"/>
      <c r="J14" s="60"/>
      <c r="K14" s="67"/>
      <c r="L14" s="68" t="s">
        <v>14</v>
      </c>
      <c r="M14" s="68"/>
      <c r="N14" s="69"/>
      <c r="O14" s="31"/>
      <c r="P14" s="31"/>
      <c r="Q14" s="66"/>
      <c r="R14" s="19"/>
      <c r="S14" s="19"/>
      <c r="T14" s="19"/>
      <c r="U14" s="19"/>
      <c r="V14" s="19"/>
      <c r="W14" s="19"/>
      <c r="X14" s="19"/>
      <c r="Y14" s="19"/>
      <c r="Z14" s="19"/>
    </row>
    <row r="15" customFormat="false" ht="22.5" hidden="false" customHeight="true" outlineLevel="0" collapsed="false">
      <c r="A15" s="5"/>
      <c r="B15" s="5"/>
      <c r="C15" s="7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7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40.5" hidden="false" customHeight="true" outlineLevel="0" collapsed="false">
      <c r="A16" s="19"/>
      <c r="B16" s="58"/>
      <c r="C16" s="71" t="s">
        <v>15</v>
      </c>
      <c r="D16" s="72" t="s">
        <v>16</v>
      </c>
      <c r="E16" s="73" t="s">
        <v>17</v>
      </c>
      <c r="F16" s="73"/>
      <c r="G16" s="68"/>
      <c r="H16" s="73" t="s">
        <v>18</v>
      </c>
      <c r="I16" s="74"/>
      <c r="J16" s="75" t="s">
        <v>19</v>
      </c>
      <c r="K16" s="75"/>
      <c r="L16" s="75"/>
      <c r="M16" s="68"/>
      <c r="N16" s="73" t="s">
        <v>20</v>
      </c>
      <c r="O16" s="74"/>
      <c r="P16" s="76" t="s">
        <v>21</v>
      </c>
      <c r="Q16" s="76"/>
      <c r="R16" s="19"/>
      <c r="S16" s="19"/>
      <c r="T16" s="19"/>
      <c r="U16" s="19"/>
      <c r="V16" s="19"/>
      <c r="W16" s="77"/>
      <c r="X16" s="19"/>
      <c r="Y16" s="19"/>
      <c r="Z16" s="19"/>
    </row>
    <row r="17" customFormat="false" ht="22.5" hidden="false" customHeight="true" outlineLevel="0" collapsed="false">
      <c r="A17" s="19"/>
      <c r="B17" s="58"/>
      <c r="C17" s="78" t="s">
        <v>22</v>
      </c>
      <c r="D17" s="79"/>
      <c r="E17" s="80" t="s">
        <v>22</v>
      </c>
      <c r="F17" s="81" t="str">
        <f aca="false">VLOOKUP(E17,$E$75:$F$98,2,0)</f>
        <v> </v>
      </c>
      <c r="G17" s="82"/>
      <c r="H17" s="83" t="str">
        <f aca="false">IF(E17="Tinglado",0, (IF(E17="Refaccion de Vereda",0, (IF(E17="Demolicion &gt; 200m2",0, (IF(E17="Ascensor",0, (IF(E17="Cambio de Fachada",0, (IF(E17="Marquesina",0, (IF(E17="Cerram. Vereda",0, (IF(E17="Demolicion &lt; 100m2",0, (IF(E17="Demolicion &gt; 100m2",0, (IF((LEFT(C17,1))="S",$Q$13*D17*F17, (IF(E17=" "," ",(+$Q$13*D17*F17))))))))))))))))))))))</f>
        <v> </v>
      </c>
      <c r="I17" s="31"/>
      <c r="J17" s="84" t="s">
        <v>22</v>
      </c>
      <c r="K17" s="84"/>
      <c r="L17" s="85" t="str">
        <f aca="false">VLOOKUP(J17,$H$75:$I$95,2,0)</f>
        <v> </v>
      </c>
      <c r="M17" s="68"/>
      <c r="N17" s="86" t="str">
        <f aca="false">IFERROR(IF(E17="Demolicion &gt; 200m2",$Q$13*F17,(IF(E17="Demolicion &lt; 100m2",$Q$13*F17*L17,(IF(E17="Demolicion &gt; 100m2",$Q$13*F17*L17,$Q$13*D17*F17*L17))))),"")</f>
        <v/>
      </c>
      <c r="O17" s="31"/>
      <c r="P17" s="87"/>
      <c r="Q17" s="88" t="str">
        <f aca="false">IF(N17=" "," ",(IF(P17="VOL.",N17*0.5,(IF(P17="INTIM.",N17*1," ")))))</f>
        <v> </v>
      </c>
      <c r="R17" s="19"/>
      <c r="S17" s="19"/>
      <c r="T17" s="19"/>
      <c r="U17" s="19"/>
      <c r="V17" s="19"/>
      <c r="W17" s="19"/>
      <c r="X17" s="19"/>
      <c r="Y17" s="19"/>
      <c r="Z17" s="19"/>
    </row>
    <row r="18" customFormat="false" ht="22.5" hidden="false" customHeight="true" outlineLevel="0" collapsed="false">
      <c r="A18" s="19"/>
      <c r="B18" s="58"/>
      <c r="C18" s="78" t="s">
        <v>22</v>
      </c>
      <c r="D18" s="79"/>
      <c r="E18" s="80" t="s">
        <v>22</v>
      </c>
      <c r="F18" s="81" t="str">
        <f aca="false">VLOOKUP(E18,$E$75:$F$98,2,0)</f>
        <v> </v>
      </c>
      <c r="G18" s="82"/>
      <c r="H18" s="83" t="str">
        <f aca="false">IF(E18="Tinglado",0, (IF(E18="Refaccion de Vereda",0, (IF(E18="Demolicion &gt; 200m2",0, (IF(E18="Ascensor",0, (IF(E18="Cambio de Fachada",0, (IF(E18="Marquesina",0, (IF(E18="Cerram. Vereda",0, (IF(E18="Demolicion &lt; 100m2",0, (IF(E18="Demolicion &gt; 100m2",0, (IF((LEFT(C18,1))="S",$Q$13*D18*F18, (IF(E18=" "," ",(+$Q$13*D18*F18))))))))))))))))))))))</f>
        <v> </v>
      </c>
      <c r="I18" s="31"/>
      <c r="J18" s="84" t="s">
        <v>22</v>
      </c>
      <c r="K18" s="84"/>
      <c r="L18" s="85" t="str">
        <f aca="false">VLOOKUP(J18,$H$75:$I$95,2,0)</f>
        <v> </v>
      </c>
      <c r="M18" s="74"/>
      <c r="N18" s="86" t="str">
        <f aca="false">IFERROR(IF(E18="Demolicion &gt; 200m2",$Q$13*F18,(IF(E18="Demolicion &lt; 100m2",$Q$13*F18*L18,(IF(E18="Demolicion &gt; 100m2",$Q$13*F18*L18,$Q$13*D18*F18*L18))))),"")</f>
        <v/>
      </c>
      <c r="O18" s="31"/>
      <c r="P18" s="89"/>
      <c r="Q18" s="90" t="str">
        <f aca="false">IF(N18=" "," ",(IF(P18="VOL.",N18*0.5,(IF(P18="INTIM.",N18*1," ")))))</f>
        <v> </v>
      </c>
      <c r="R18" s="19"/>
      <c r="S18" s="19"/>
      <c r="T18" s="19"/>
      <c r="U18" s="19"/>
      <c r="V18" s="19"/>
      <c r="W18" s="19"/>
      <c r="X18" s="19"/>
      <c r="Y18" s="19"/>
      <c r="Z18" s="19"/>
    </row>
    <row r="19" customFormat="false" ht="22.5" hidden="false" customHeight="true" outlineLevel="0" collapsed="false">
      <c r="A19" s="19"/>
      <c r="B19" s="58"/>
      <c r="C19" s="78" t="s">
        <v>22</v>
      </c>
      <c r="D19" s="79"/>
      <c r="E19" s="80" t="s">
        <v>22</v>
      </c>
      <c r="F19" s="81" t="str">
        <f aca="false">VLOOKUP(E19,$E$75:$F$98,2,0)</f>
        <v> </v>
      </c>
      <c r="G19" s="82"/>
      <c r="H19" s="83" t="str">
        <f aca="false">IF(E19="Tinglado",0, (IF(E19="Refaccion de Vereda",0, (IF(E19="Demolicion &gt; 200m2",0, (IF(E19="Ascensor",0, (IF(E19="Cambio de Fachada",0, (IF(E19="Marquesina",0, (IF(E19="Cerram. Vereda",0, (IF(E19="Demolicion &lt; 100m2",0, (IF(E19="Demolicion &gt; 100m2",0, (IF((LEFT(C19,1))="S",$Q$13*D19*F19, (IF(E19=" "," ",(+$Q$13*D19*F19))))))))))))))))))))))</f>
        <v> </v>
      </c>
      <c r="I19" s="31"/>
      <c r="J19" s="84" t="s">
        <v>22</v>
      </c>
      <c r="K19" s="84"/>
      <c r="L19" s="85" t="str">
        <f aca="false">VLOOKUP(J19,$H$75:$I$95,2,0)</f>
        <v> </v>
      </c>
      <c r="M19" s="74"/>
      <c r="N19" s="86" t="str">
        <f aca="false">IFERROR(IF(E19="Demolicion &gt; 200m2",$Q$13*F19,(IF(E19="Demolicion &lt; 100m2",$Q$13*F19*L19,(IF(E19="Demolicion &gt; 100m2",$Q$13*F19*L19,$Q$13*D19*F19*L19))))),"")</f>
        <v/>
      </c>
      <c r="O19" s="31"/>
      <c r="P19" s="87"/>
      <c r="Q19" s="90" t="str">
        <f aca="false">IF(N19=" "," ",(IF(P19="VOL.",N19*0.5,(IF(P19="INTIM.",N19*1," ")))))</f>
        <v> </v>
      </c>
      <c r="R19" s="19"/>
      <c r="S19" s="19"/>
      <c r="T19" s="19"/>
      <c r="U19" s="19"/>
      <c r="V19" s="19"/>
      <c r="W19" s="19"/>
      <c r="X19" s="19"/>
      <c r="Y19" s="19"/>
      <c r="Z19" s="19"/>
    </row>
    <row r="20" customFormat="false" ht="22.5" hidden="false" customHeight="true" outlineLevel="0" collapsed="false">
      <c r="A20" s="19"/>
      <c r="B20" s="58"/>
      <c r="C20" s="78" t="s">
        <v>22</v>
      </c>
      <c r="D20" s="79"/>
      <c r="E20" s="80" t="s">
        <v>22</v>
      </c>
      <c r="F20" s="81" t="str">
        <f aca="false">VLOOKUP(E20,$E$75:$F$98,2,0)</f>
        <v> </v>
      </c>
      <c r="G20" s="82"/>
      <c r="H20" s="83" t="str">
        <f aca="false">IF(E20="Tinglado",0, (IF(E20="Refaccion de Vereda",0, (IF(E20="Demolicion &gt; 200m2",0, (IF(E20="Ascensor",0, (IF(E20="Cambio de Fachada",0, (IF(E20="Marquesina",0, (IF(E20="Cerram. Vereda",0, (IF(E20="Demolicion &lt; 100m2",0, (IF(E20="Demolicion &gt; 100m2",0, (IF((LEFT(C20,1))="S",$Q$13*D20*F20, (IF(E20=" "," ",(+$Q$13*D20*F20))))))))))))))))))))))</f>
        <v> </v>
      </c>
      <c r="I20" s="31"/>
      <c r="J20" s="84" t="s">
        <v>22</v>
      </c>
      <c r="K20" s="84"/>
      <c r="L20" s="85" t="str">
        <f aca="false">VLOOKUP(J20,$H$75:$I$95,2,0)</f>
        <v> </v>
      </c>
      <c r="M20" s="74"/>
      <c r="N20" s="86" t="str">
        <f aca="false">IFERROR(IF(E20="Demolicion &gt; 200m2",$Q$13*F20,(IF(E20="Demolicion &lt; 100m2",$Q$13*F20*L20,(IF(E20="Demolicion &gt; 100m2",$Q$13*F20*L20,$Q$13*D20*F20*L20))))),"")</f>
        <v/>
      </c>
      <c r="O20" s="33"/>
      <c r="P20" s="87"/>
      <c r="Q20" s="90" t="str">
        <f aca="false">IF(N20=" "," ",(IF(P20="VOL.",N20*0.5,(IF(P20="INTIM.",N20*1," ")))))</f>
        <v> </v>
      </c>
      <c r="R20" s="19"/>
      <c r="S20" s="19"/>
      <c r="T20" s="19"/>
      <c r="U20" s="19"/>
      <c r="V20" s="19"/>
      <c r="W20" s="19"/>
      <c r="X20" s="19"/>
      <c r="Y20" s="19"/>
      <c r="Z20" s="19"/>
    </row>
    <row r="21" customFormat="false" ht="22.5" hidden="false" customHeight="true" outlineLevel="0" collapsed="false">
      <c r="A21" s="19"/>
      <c r="B21" s="58"/>
      <c r="C21" s="78" t="s">
        <v>22</v>
      </c>
      <c r="D21" s="79"/>
      <c r="E21" s="80" t="s">
        <v>22</v>
      </c>
      <c r="F21" s="81" t="str">
        <f aca="false">VLOOKUP(E21,$E$75:$F$98,2,0)</f>
        <v> </v>
      </c>
      <c r="G21" s="82"/>
      <c r="H21" s="83" t="str">
        <f aca="false">IF(E21="Tinglado",0, (IF(E21="Refaccion de Vereda",0, (IF(E21="Demolicion &gt; 200m2",0, (IF(E21="Ascensor",0, (IF(E21="Cambio de Fachada",0, (IF(E21="Marquesina",0, (IF(E21="Cerram. Vereda",0, (IF(E21="Demolicion &lt; 100m2",0, (IF(E21="Demolicion &gt; 100m2",0, (IF((LEFT(C21,1))="S",$Q$13*D21*F21, (IF(E21=" "," ",(+$Q$13*D21*F21))))))))))))))))))))))</f>
        <v> </v>
      </c>
      <c r="I21" s="31"/>
      <c r="J21" s="84" t="s">
        <v>22</v>
      </c>
      <c r="K21" s="84"/>
      <c r="L21" s="85" t="str">
        <f aca="false">VLOOKUP(J21,$H$75:$I$95,2,0)</f>
        <v> </v>
      </c>
      <c r="M21" s="74"/>
      <c r="N21" s="86" t="str">
        <f aca="false">IFERROR(IF(E21="Demolicion &gt; 200m2",$Q$13*F21,(IF(E21="Demolicion &lt; 100m2",$Q$13*F21*L21,(IF(E21="Demolicion &gt; 100m2",$Q$13*F21*L21,$Q$13*D21*F21*L21))))),"")</f>
        <v/>
      </c>
      <c r="O21" s="31"/>
      <c r="P21" s="87"/>
      <c r="Q21" s="90" t="str">
        <f aca="false">IF(N21=" "," ",(IF(P21="VOL.",N21*0.5,(IF(P21="INTIM.",N21*1," ")))))</f>
        <v> </v>
      </c>
      <c r="R21" s="19"/>
      <c r="S21" s="19"/>
      <c r="T21" s="19"/>
      <c r="U21" s="19"/>
      <c r="V21" s="19"/>
      <c r="W21" s="19"/>
      <c r="X21" s="19"/>
      <c r="Y21" s="19"/>
      <c r="Z21" s="19"/>
    </row>
    <row r="22" customFormat="false" ht="22.5" hidden="false" customHeight="true" outlineLevel="0" collapsed="false">
      <c r="A22" s="19"/>
      <c r="B22" s="58"/>
      <c r="C22" s="78" t="s">
        <v>22</v>
      </c>
      <c r="D22" s="79"/>
      <c r="E22" s="80" t="s">
        <v>22</v>
      </c>
      <c r="F22" s="81" t="str">
        <f aca="false">VLOOKUP(E22,$E$75:$F$98,2,0)</f>
        <v> </v>
      </c>
      <c r="G22" s="82"/>
      <c r="H22" s="83" t="str">
        <f aca="false">IF(E22="Tinglado",0, (IF(E22="Refaccion de Vereda",0, (IF(E22="Demolicion &gt; 200m2",0, (IF(E22="Ascensor",0, (IF(E22="Cambio de Fachada",0, (IF(E22="Marquesina",0, (IF(E22="Cerram. Vereda",0, (IF(E22="Demolicion &lt; 100m2",0, (IF(E22="Demolicion &gt; 100m2",0, (IF((LEFT(C22,1))="S",$Q$13*D22*F22, (IF(E22=" "," ",(+$Q$13*D22*F22))))))))))))))))))))))</f>
        <v> </v>
      </c>
      <c r="I22" s="31"/>
      <c r="J22" s="84" t="s">
        <v>22</v>
      </c>
      <c r="K22" s="84"/>
      <c r="L22" s="85" t="str">
        <f aca="false">VLOOKUP(J22,$H$75:$I$95,2,0)</f>
        <v> </v>
      </c>
      <c r="M22" s="74"/>
      <c r="N22" s="86" t="str">
        <f aca="false">IFERROR(IF(E22="Demolicion &gt; 200m2",$Q$13*F22,(IF(E22="Demolicion &lt; 100m2",$Q$13*F22*L22,(IF(E22="Demolicion &gt; 100m2",$Q$13*F22*L22,$Q$13*D22*F22*L22))))),"")</f>
        <v/>
      </c>
      <c r="O22" s="31"/>
      <c r="P22" s="87"/>
      <c r="Q22" s="90" t="str">
        <f aca="false">IF(N22=" "," ",(IF(P22="VOL.",N22*0.5,(IF(P22="INTIM.",N22*1," ")))))</f>
        <v> </v>
      </c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22.5" hidden="false" customHeight="true" outlineLevel="0" collapsed="false">
      <c r="A23" s="19"/>
      <c r="B23" s="58"/>
      <c r="C23" s="78" t="s">
        <v>22</v>
      </c>
      <c r="D23" s="79"/>
      <c r="E23" s="80" t="s">
        <v>22</v>
      </c>
      <c r="F23" s="81" t="str">
        <f aca="false">VLOOKUP(E23,$E$75:$F$98,2,0)</f>
        <v> </v>
      </c>
      <c r="G23" s="82"/>
      <c r="H23" s="83" t="str">
        <f aca="false">IF(E23="Tinglado",0, (IF(E23="Refaccion de Vereda",0, (IF(E23="Demolicion &gt; 200m2",0, (IF(E23="Ascensor",0, (IF(E23="Cambio de Fachada",0, (IF(E23="Marquesina",0, (IF(E23="Cerram. Vereda",0, (IF(E23="Demolicion &lt; 100m2",0, (IF(E23="Demolicion &gt; 100m2",0, (IF((LEFT(C23,1))="S",$Q$13*D23*F23, (IF(E23=" "," ",(+$Q$13*D23*F23))))))))))))))))))))))</f>
        <v> </v>
      </c>
      <c r="I23" s="31"/>
      <c r="J23" s="84" t="s">
        <v>22</v>
      </c>
      <c r="K23" s="84"/>
      <c r="L23" s="85" t="str">
        <f aca="false">VLOOKUP(J23,$H$75:$I$95,2,0)</f>
        <v> </v>
      </c>
      <c r="M23" s="74"/>
      <c r="N23" s="86" t="str">
        <f aca="false">IFERROR(IF(E23="Demolicion &gt; 200m2",$Q$13*F23,(IF(E23="Demolicion &lt; 100m2",$Q$13*F23*L23,(IF(E23="Demolicion &gt; 100m2",$Q$13*F23*L23,$Q$13*D23*F23*L23))))),"")</f>
        <v/>
      </c>
      <c r="O23" s="31"/>
      <c r="P23" s="87"/>
      <c r="Q23" s="90" t="str">
        <f aca="false">IF(N23=" "," ",(IF(P23="VOL.",N23*0.5,(IF(P23="INTIM.",N23*1," ")))))</f>
        <v> </v>
      </c>
      <c r="R23" s="19"/>
      <c r="S23" s="19"/>
      <c r="T23" s="19"/>
      <c r="U23" s="19"/>
      <c r="V23" s="19"/>
      <c r="W23" s="19"/>
      <c r="X23" s="19"/>
      <c r="Y23" s="19"/>
      <c r="Z23" s="19"/>
    </row>
    <row r="24" customFormat="false" ht="22.5" hidden="false" customHeight="true" outlineLevel="0" collapsed="false">
      <c r="A24" s="19"/>
      <c r="B24" s="58"/>
      <c r="C24" s="78" t="s">
        <v>22</v>
      </c>
      <c r="D24" s="79"/>
      <c r="E24" s="80" t="s">
        <v>22</v>
      </c>
      <c r="F24" s="81" t="str">
        <f aca="false">VLOOKUP(E24,$E$75:$F$98,2,0)</f>
        <v> </v>
      </c>
      <c r="G24" s="82"/>
      <c r="H24" s="83" t="str">
        <f aca="false">IF(E24="Tinglado",0, (IF(E24="Refaccion de Vereda",0, (IF(E24="Demolicion &gt; 200m2",0, (IF(E24="Ascensor",0, (IF(E24="Cambio de Fachada",0, (IF(E24="Marquesina",0, (IF(E24="Cerram. Vereda",0, (IF(E24="Demolicion &lt; 100m2",0, (IF(E24="Demolicion &gt; 100m2",0, (IF((LEFT(C24,1))="S",$Q$13*D24*F24, (IF(E24=" "," ",(+$Q$13*D24*F24))))))))))))))))))))))</f>
        <v> </v>
      </c>
      <c r="I24" s="31"/>
      <c r="J24" s="84" t="s">
        <v>22</v>
      </c>
      <c r="K24" s="84"/>
      <c r="L24" s="85" t="str">
        <f aca="false">VLOOKUP(J24,$H$75:$I$95,2,0)</f>
        <v> </v>
      </c>
      <c r="M24" s="74"/>
      <c r="N24" s="86" t="str">
        <f aca="false">IFERROR(IF(E24="Demolicion &gt; 200m2",$Q$13*F24,(IF(E24="Demolicion &lt; 100m2",$Q$13*F24*L24,(IF(E24="Demolicion &gt; 100m2",$Q$13*F24*L24,$Q$13*D24*F24*L24))))),"")</f>
        <v/>
      </c>
      <c r="O24" s="31"/>
      <c r="P24" s="87"/>
      <c r="Q24" s="90" t="str">
        <f aca="false">IF(N24=" "," ",(IF(P24="VOL.",N24*0.5,(IF(P24="INTIM.",N24*1," ")))))</f>
        <v> </v>
      </c>
      <c r="R24" s="19"/>
      <c r="S24" s="19"/>
      <c r="T24" s="19"/>
      <c r="U24" s="19"/>
      <c r="V24" s="19"/>
      <c r="W24" s="19"/>
      <c r="X24" s="19"/>
      <c r="Y24" s="19"/>
      <c r="Z24" s="19"/>
    </row>
    <row r="25" customFormat="false" ht="22.5" hidden="false" customHeight="true" outlineLevel="0" collapsed="false">
      <c r="A25" s="19"/>
      <c r="B25" s="58"/>
      <c r="C25" s="78" t="s">
        <v>22</v>
      </c>
      <c r="D25" s="79"/>
      <c r="E25" s="80" t="s">
        <v>22</v>
      </c>
      <c r="F25" s="81" t="str">
        <f aca="false">VLOOKUP(E25,$E$75:$F$98,2,0)</f>
        <v> </v>
      </c>
      <c r="G25" s="82"/>
      <c r="H25" s="83" t="str">
        <f aca="false">IF(E25="Tinglado",0, (IF(E25="Refaccion de Vereda",0, (IF(E25="Demolicion &gt; 200m2",0, (IF(E25="Ascensor",0, (IF(E25="Cambio de Fachada",0, (IF(E25="Marquesina",0, (IF(E25="Cerram. Vereda",0, (IF(E25="Demolicion &lt; 100m2",0, (IF(E25="Demolicion &gt; 100m2",0, (IF((LEFT(C25,1))="S",$Q$13*D25*F25, (IF(E25=" "," ",(+$Q$13*D25*F25))))))))))))))))))))))</f>
        <v> </v>
      </c>
      <c r="I25" s="31"/>
      <c r="J25" s="84" t="s">
        <v>22</v>
      </c>
      <c r="K25" s="84"/>
      <c r="L25" s="85" t="str">
        <f aca="false">VLOOKUP(J25,$H$75:$I$95,2,0)</f>
        <v> </v>
      </c>
      <c r="M25" s="74"/>
      <c r="N25" s="86" t="str">
        <f aca="false">IFERROR(IF(E25="Demolicion &gt; 200m2",$Q$13*F25,(IF(E25="Demolicion &lt; 100m2",$Q$13*F25*L25,(IF(E25="Demolicion &gt; 100m2",$Q$13*F25*L25,$Q$13*D25*F25*L25))))),"")</f>
        <v/>
      </c>
      <c r="O25" s="31"/>
      <c r="P25" s="87"/>
      <c r="Q25" s="90" t="str">
        <f aca="false">IF(N25=" "," ",(IF(P25="VOL.",N25*0.5,(IF(P25="INTIM.",N25*1," ")))))</f>
        <v> </v>
      </c>
      <c r="R25" s="19"/>
      <c r="S25" s="19"/>
      <c r="T25" s="19"/>
      <c r="U25" s="19"/>
      <c r="V25" s="19"/>
      <c r="W25" s="19"/>
      <c r="X25" s="19"/>
      <c r="Y25" s="19"/>
      <c r="Z25" s="19"/>
    </row>
    <row r="26" customFormat="false" ht="22.5" hidden="false" customHeight="true" outlineLevel="0" collapsed="false">
      <c r="A26" s="19"/>
      <c r="B26" s="58"/>
      <c r="C26" s="78" t="s">
        <v>22</v>
      </c>
      <c r="D26" s="79"/>
      <c r="E26" s="80" t="s">
        <v>22</v>
      </c>
      <c r="F26" s="81" t="str">
        <f aca="false">VLOOKUP(E26,$E$75:$F$98,2,0)</f>
        <v> </v>
      </c>
      <c r="G26" s="82"/>
      <c r="H26" s="83" t="str">
        <f aca="false">IF(E26="Tinglado",0, (IF(E26="Refaccion de Vereda",0, (IF(E26="Demolicion &gt; 200m2",0, (IF(E26="Ascensor",0, (IF(E26="Cambio de Fachada",0, (IF(E26="Marquesina",0, (IF(E26="Cerram. Vereda",0, (IF(E26="Demolicion &lt; 100m2",0, (IF(E26="Demolicion &gt; 100m2",0, (IF((LEFT(C26,1))="S",$Q$13*D26*F26, (IF(E26=" "," ",(+$Q$13*D26*F26))))))))))))))))))))))</f>
        <v> </v>
      </c>
      <c r="I26" s="31"/>
      <c r="J26" s="84" t="s">
        <v>22</v>
      </c>
      <c r="K26" s="84"/>
      <c r="L26" s="85" t="str">
        <f aca="false">VLOOKUP(J26,$H$75:$I$95,2,0)</f>
        <v> </v>
      </c>
      <c r="M26" s="74"/>
      <c r="N26" s="86" t="str">
        <f aca="false">IFERROR(IF(E26="Demolicion &gt; 200m2",$Q$13*F26,(IF(E26="Demolicion &lt; 100m2",$Q$13*F26*L26,(IF(E26="Demolicion &gt; 100m2",$Q$13*F26*L26,$Q$13*D26*F26*L26))))),"")</f>
        <v/>
      </c>
      <c r="O26" s="31"/>
      <c r="P26" s="87"/>
      <c r="Q26" s="90" t="str">
        <f aca="false">IF(N26=" "," ",(IF(P26="VOL.",N26*0.5,(IF(P26="INTIM.",N26*1," ")))))</f>
        <v> </v>
      </c>
      <c r="R26" s="19"/>
      <c r="S26" s="19"/>
      <c r="T26" s="19"/>
      <c r="U26" s="19"/>
      <c r="V26" s="19"/>
      <c r="W26" s="19"/>
      <c r="X26" s="19"/>
      <c r="Y26" s="19"/>
      <c r="Z26" s="19"/>
    </row>
    <row r="27" customFormat="false" ht="22.5" hidden="false" customHeight="true" outlineLevel="0" collapsed="false">
      <c r="A27" s="19"/>
      <c r="B27" s="58"/>
      <c r="C27" s="78" t="s">
        <v>22</v>
      </c>
      <c r="D27" s="79"/>
      <c r="E27" s="80" t="s">
        <v>22</v>
      </c>
      <c r="F27" s="81" t="str">
        <f aca="false">VLOOKUP(E27,$E$75:$F$98,2,0)</f>
        <v> </v>
      </c>
      <c r="G27" s="82"/>
      <c r="H27" s="83" t="str">
        <f aca="false">IF(E27="Tinglado",0, (IF(E27="Refaccion de Vereda",0, (IF(E27="Demolicion &gt; 200m2",0, (IF(E27="Ascensor",0, (IF(E27="Cambio de Fachada",0, (IF(E27="Marquesina",0, (IF(E27="Cerram. Vereda",0, (IF(E27="Demolicion &lt; 100m2",0, (IF(E27="Demolicion &gt; 100m2",0, (IF((LEFT(C27,1))="S",$Q$13*D27*F27, (IF(E27=" "," ",(+$Q$13*D27*F27))))))))))))))))))))))</f>
        <v> </v>
      </c>
      <c r="I27" s="31"/>
      <c r="J27" s="84" t="s">
        <v>22</v>
      </c>
      <c r="K27" s="84"/>
      <c r="L27" s="85" t="str">
        <f aca="false">VLOOKUP(J27,$H$75:$I$95,2,0)</f>
        <v> </v>
      </c>
      <c r="M27" s="74"/>
      <c r="N27" s="86" t="str">
        <f aca="false">IFERROR(IF(E27="Demolicion &gt; 200m2",$Q$13*F27,(IF(E27="Demolicion &lt; 100m2",$Q$13*F27*L27,(IF(E27="Demolicion &gt; 100m2",$Q$13*F27*L27,$Q$13*D27*F27*L27))))),"")</f>
        <v/>
      </c>
      <c r="O27" s="31"/>
      <c r="P27" s="87"/>
      <c r="Q27" s="90" t="str">
        <f aca="false">IF(N27=" "," ",(IF(P27="VOL.",N27*0.5,(IF(P27="INTIM.",N27*1," ")))))</f>
        <v> </v>
      </c>
      <c r="R27" s="19"/>
      <c r="S27" s="19"/>
      <c r="T27" s="19"/>
      <c r="U27" s="19"/>
      <c r="V27" s="19"/>
      <c r="W27" s="19"/>
      <c r="X27" s="19"/>
      <c r="Y27" s="19"/>
      <c r="Z27" s="19"/>
    </row>
    <row r="28" customFormat="false" ht="22.5" hidden="false" customHeight="true" outlineLevel="0" collapsed="false">
      <c r="A28" s="19"/>
      <c r="B28" s="58"/>
      <c r="C28" s="78" t="s">
        <v>22</v>
      </c>
      <c r="D28" s="79"/>
      <c r="E28" s="80" t="s">
        <v>22</v>
      </c>
      <c r="F28" s="81" t="str">
        <f aca="false">VLOOKUP(E28,$E$75:$F$98,2,0)</f>
        <v> </v>
      </c>
      <c r="G28" s="82"/>
      <c r="H28" s="83" t="str">
        <f aca="false">IF(E28="Tinglado",0, (IF(E28="Refaccion de Vereda",0, (IF(E28="Demolicion &gt; 200m2",0, (IF(E28="Ascensor",0, (IF(E28="Cambio de Fachada",0, (IF(E28="Marquesina",0, (IF(E28="Cerram. Vereda",0, (IF(E28="Demolicion &lt; 100m2",0, (IF(E28="Demolicion &gt; 100m2",0, (IF((LEFT(C28,1))="S",$Q$13*D28*F28, (IF(E28=" "," ",(+$Q$13*D28*F28))))))))))))))))))))))</f>
        <v> </v>
      </c>
      <c r="I28" s="31"/>
      <c r="J28" s="84" t="s">
        <v>22</v>
      </c>
      <c r="K28" s="84"/>
      <c r="L28" s="85" t="str">
        <f aca="false">VLOOKUP(J28,$H$75:$I$95,2,0)</f>
        <v> </v>
      </c>
      <c r="M28" s="74"/>
      <c r="N28" s="86" t="str">
        <f aca="false">IFERROR(IF(E28="Demolicion &gt; 200m2",$Q$13*F28,(IF(E28="Demolicion &lt; 100m2",$Q$13*F28*L28,(IF(E28="Demolicion &gt; 100m2",$Q$13*F28*L28,$Q$13*D28*F28*L28))))),"")</f>
        <v/>
      </c>
      <c r="O28" s="31"/>
      <c r="P28" s="87"/>
      <c r="Q28" s="91" t="str">
        <f aca="false">IF(N28=" "," ",(IF(P28="VOL.",N28*0.5,(IF(P28="INTIM.",N28*1," ")))))</f>
        <v> </v>
      </c>
      <c r="R28" s="19"/>
      <c r="S28" s="19"/>
      <c r="T28" s="19"/>
      <c r="U28" s="19"/>
      <c r="V28" s="19"/>
      <c r="W28" s="19"/>
      <c r="X28" s="19"/>
      <c r="Y28" s="19"/>
      <c r="Z28" s="19"/>
    </row>
    <row r="29" customFormat="false" ht="22.5" hidden="false" customHeight="true" outlineLevel="0" collapsed="false">
      <c r="A29" s="5"/>
      <c r="B29" s="5"/>
      <c r="C29" s="78" t="s">
        <v>22</v>
      </c>
      <c r="D29" s="79"/>
      <c r="E29" s="80" t="s">
        <v>22</v>
      </c>
      <c r="F29" s="81" t="str">
        <f aca="false">VLOOKUP(E29,$E$75:$F$98,2,0)</f>
        <v> </v>
      </c>
      <c r="G29" s="82"/>
      <c r="H29" s="83" t="str">
        <f aca="false">IF(E29="Tinglado",0, (IF(E29="Refaccion de Vereda",0, (IF(E29="Demolicion &gt; 200m2",0, (IF(E29="Ascensor",0, (IF(E29="Cambio de Fachada",0, (IF(E29="Marquesina",0, (IF(E29="Cerram. Vereda",0, (IF(E29="Demolicion &lt; 100m2",0, (IF(E29="Demolicion &gt; 100m2",0, (IF((LEFT(C29,1))="S",$Q$13*D29*F29, (IF(E29=" "," ",(+$Q$13*D29*F29))))))))))))))))))))))</f>
        <v> </v>
      </c>
      <c r="I29" s="31"/>
      <c r="J29" s="84" t="s">
        <v>22</v>
      </c>
      <c r="K29" s="84"/>
      <c r="L29" s="85" t="str">
        <f aca="false">VLOOKUP(J29,$H$75:$I$95,2,0)</f>
        <v> </v>
      </c>
      <c r="M29" s="68"/>
      <c r="N29" s="86" t="str">
        <f aca="false">IFERROR(IF(E29="Demolicion &gt; 200m2",$Q$13*F29,(IF(E29="Demolicion &lt; 100m2",$Q$13*F29*L29,(IF(E29="Demolicion &gt; 100m2",$Q$13*F29*L29,$Q$13*D29*F29*L29))))),"")</f>
        <v/>
      </c>
      <c r="O29" s="31"/>
      <c r="P29" s="87"/>
      <c r="Q29" s="88" t="str">
        <f aca="false">IF(N29=" "," ",(IF(P29="VOL.",N29*0.5,(IF(P29="INTIM.",N29*1," ")))))</f>
        <v> </v>
      </c>
      <c r="R29" s="5"/>
      <c r="S29" s="5"/>
      <c r="T29" s="5"/>
      <c r="U29" s="5"/>
      <c r="V29" s="5"/>
      <c r="W29" s="5"/>
      <c r="X29" s="5"/>
      <c r="Y29" s="5"/>
      <c r="Z29" s="5"/>
    </row>
    <row r="30" customFormat="false" ht="22.5" hidden="false" customHeight="true" outlineLevel="0" collapsed="false">
      <c r="A30" s="19"/>
      <c r="B30" s="20"/>
      <c r="C30" s="78" t="s">
        <v>22</v>
      </c>
      <c r="D30" s="79"/>
      <c r="E30" s="80" t="s">
        <v>22</v>
      </c>
      <c r="F30" s="81" t="str">
        <f aca="false">VLOOKUP(E30,$E$75:$F$98,2,0)</f>
        <v> </v>
      </c>
      <c r="G30" s="82"/>
      <c r="H30" s="83" t="str">
        <f aca="false">IF(E30="Tinglado",0, (IF(E30="Refaccion de Vereda",0, (IF(E30="Demolicion &gt; 200m2",0, (IF(E30="Ascensor",0, (IF(E30="Cambio de Fachada",0, (IF(E30="Marquesina",0, (IF(E30="Cerram. Vereda",0, (IF(E30="Demolicion &lt; 100m2",0, (IF(E30="Demolicion &gt; 100m2",0, (IF((LEFT(C30,1))="S",$Q$13*D30*F30, (IF(E30=" "," ",(+$Q$13*D30*F30))))))))))))))))))))))</f>
        <v> </v>
      </c>
      <c r="I30" s="31"/>
      <c r="J30" s="84" t="s">
        <v>22</v>
      </c>
      <c r="K30" s="84"/>
      <c r="L30" s="85" t="str">
        <f aca="false">VLOOKUP(J30,$H$75:$I$95,2,0)</f>
        <v> </v>
      </c>
      <c r="M30" s="74"/>
      <c r="N30" s="86" t="str">
        <f aca="false">IFERROR(IF(E30="Demolicion &gt; 200m2",$Q$13*F30,(IF(E30="Demolicion &lt; 100m2",$Q$13*F30*L30,(IF(E30="Demolicion &gt; 100m2",$Q$13*F30*L30,$Q$13*D30*F30*L30))))),"")</f>
        <v/>
      </c>
      <c r="O30" s="31"/>
      <c r="P30" s="87"/>
      <c r="Q30" s="90" t="str">
        <f aca="false">IF(N30=" "," ",(IF(P30="VOL.",N30*0.5,(IF(P30="INTIM.",N30*1," ")))))</f>
        <v> </v>
      </c>
      <c r="R30" s="19"/>
      <c r="S30" s="19"/>
      <c r="T30" s="19"/>
      <c r="U30" s="19"/>
      <c r="V30" s="19"/>
      <c r="W30" s="19"/>
      <c r="X30" s="19"/>
      <c r="Y30" s="19"/>
      <c r="Z30" s="19"/>
    </row>
    <row r="31" customFormat="false" ht="22.5" hidden="false" customHeight="true" outlineLevel="0" collapsed="false">
      <c r="A31" s="5"/>
      <c r="B31" s="5"/>
      <c r="C31" s="78" t="s">
        <v>22</v>
      </c>
      <c r="D31" s="79"/>
      <c r="E31" s="80" t="s">
        <v>22</v>
      </c>
      <c r="F31" s="81" t="str">
        <f aca="false">VLOOKUP(E31,$E$75:$F$98,2,0)</f>
        <v> </v>
      </c>
      <c r="G31" s="82"/>
      <c r="H31" s="83" t="str">
        <f aca="false">IF(E31="Tinglado",0, (IF(E31="Refaccion de Vereda",0, (IF(E31="Demolicion &gt; 200m2",0, (IF(E31="Ascensor",0, (IF(E31="Cambio de Fachada",0, (IF(E31="Marquesina",0, (IF(E31="Cerram. Vereda",0, (IF(E31="Demolicion &lt; 100m2",0, (IF(E31="Demolicion &gt; 100m2",0, (IF((LEFT(C31,1))="S",$Q$13*D31*F31, (IF(E31=" "," ",(+$Q$13*D31*F31))))))))))))))))))))))</f>
        <v> </v>
      </c>
      <c r="I31" s="31"/>
      <c r="J31" s="84" t="s">
        <v>22</v>
      </c>
      <c r="K31" s="84"/>
      <c r="L31" s="85" t="str">
        <f aca="false">VLOOKUP(J31,$H$75:$I$95,2,0)</f>
        <v> </v>
      </c>
      <c r="M31" s="74"/>
      <c r="N31" s="86" t="str">
        <f aca="false">IFERROR(IF(E31="Demolicion &gt; 200m2",$Q$13*F31,(IF(E31="Demolicion &lt; 100m2",$Q$13*F31*L31,(IF(E31="Demolicion &gt; 100m2",$Q$13*F31*L31,$Q$13*D31*F31*L31))))),"")</f>
        <v/>
      </c>
      <c r="O31" s="31"/>
      <c r="P31" s="87"/>
      <c r="Q31" s="90" t="str">
        <f aca="false">IF(N31=" "," ",(IF(P31="VOL.",N31*0.5,(IF(P31="INTIM.",N31*1," ")))))</f>
        <v> </v>
      </c>
      <c r="R31" s="5"/>
      <c r="S31" s="5"/>
      <c r="T31" s="5"/>
      <c r="U31" s="5"/>
      <c r="V31" s="5"/>
      <c r="W31" s="5"/>
      <c r="X31" s="5"/>
      <c r="Y31" s="5"/>
      <c r="Z31" s="5"/>
    </row>
    <row r="32" customFormat="false" ht="22.5" hidden="false" customHeight="true" outlineLevel="0" collapsed="false">
      <c r="A32" s="19"/>
      <c r="B32" s="92"/>
      <c r="C32" s="78" t="s">
        <v>22</v>
      </c>
      <c r="D32" s="79"/>
      <c r="E32" s="80" t="s">
        <v>22</v>
      </c>
      <c r="F32" s="81" t="str">
        <f aca="false">VLOOKUP(E32,$E$75:$F$98,2,0)</f>
        <v> </v>
      </c>
      <c r="G32" s="82"/>
      <c r="H32" s="83" t="str">
        <f aca="false">IF(E32="Tinglado",0, (IF(E32="Refaccion de Vereda",0, (IF(E32="Demolicion &gt; 200m2",0, (IF(E32="Ascensor",0, (IF(E32="Cambio de Fachada",0, (IF(E32="Marquesina",0, (IF(E32="Cerram. Vereda",0, (IF(E32="Demolicion &lt; 100m2",0, (IF(E32="Demolicion &gt; 100m2",0, (IF((LEFT(C32,1))="S",$Q$13*D32*F32, (IF(E32=" "," ",(+$Q$13*D32*F32))))))))))))))))))))))</f>
        <v> </v>
      </c>
      <c r="I32" s="31"/>
      <c r="J32" s="84" t="s">
        <v>22</v>
      </c>
      <c r="K32" s="84"/>
      <c r="L32" s="85" t="str">
        <f aca="false">VLOOKUP(J32,$H$75:$I$95,2,0)</f>
        <v> </v>
      </c>
      <c r="M32" s="74"/>
      <c r="N32" s="86" t="str">
        <f aca="false">IFERROR(IF(E32="Demolicion &gt; 200m2",$Q$13*F32,(IF(E32="Demolicion &lt; 100m2",$Q$13*F32*L32,(IF(E32="Demolicion &gt; 100m2",$Q$13*F32*L32,$Q$13*D32*F32*L32))))),"")</f>
        <v/>
      </c>
      <c r="O32" s="33"/>
      <c r="P32" s="87"/>
      <c r="Q32" s="90" t="str">
        <f aca="false">IF(N32=" "," ",(IF(P32="VOL.",N32*0.5,(IF(P32="INTIM.",N32*1," ")))))</f>
        <v> </v>
      </c>
      <c r="R32" s="19"/>
      <c r="S32" s="19"/>
      <c r="T32" s="19"/>
      <c r="U32" s="19"/>
      <c r="V32" s="19"/>
      <c r="W32" s="19"/>
      <c r="X32" s="19"/>
      <c r="Y32" s="19"/>
      <c r="Z32" s="19"/>
    </row>
    <row r="33" customFormat="false" ht="22.5" hidden="false" customHeight="true" outlineLevel="0" collapsed="false">
      <c r="A33" s="5"/>
      <c r="B33" s="5"/>
      <c r="C33" s="78" t="s">
        <v>22</v>
      </c>
      <c r="D33" s="79"/>
      <c r="E33" s="80" t="s">
        <v>22</v>
      </c>
      <c r="F33" s="81" t="str">
        <f aca="false">VLOOKUP(E33,$E$75:$F$98,2,0)</f>
        <v> </v>
      </c>
      <c r="G33" s="82"/>
      <c r="H33" s="83" t="str">
        <f aca="false">IF(E33="Tinglado",0, (IF(E33="Refaccion de Vereda",0, (IF(E33="Demolicion &gt; 200m2",0, (IF(E33="Ascensor",0, (IF(E33="Cambio de Fachada",0, (IF(E33="Marquesina",0, (IF(E33="Cerram. Vereda",0, (IF(E33="Demolicion &lt; 100m2",0, (IF(E33="Demolicion &gt; 100m2",0, (IF((LEFT(C33,1))="S",$Q$13*D33*F33, (IF(E33=" "," ",(+$Q$13*D33*F33))))))))))))))))))))))</f>
        <v> </v>
      </c>
      <c r="I33" s="31"/>
      <c r="J33" s="84" t="s">
        <v>22</v>
      </c>
      <c r="K33" s="84"/>
      <c r="L33" s="85" t="str">
        <f aca="false">VLOOKUP(J33,$H$75:$I$95,2,0)</f>
        <v> </v>
      </c>
      <c r="M33" s="74"/>
      <c r="N33" s="86" t="str">
        <f aca="false">IFERROR(IF(E33="Demolicion &gt; 200m2",$Q$13*F33,(IF(E33="Demolicion &lt; 100m2",$Q$13*F33*L33,(IF(E33="Demolicion &gt; 100m2",$Q$13*F33*L33,$Q$13*D33*F33*L33))))),"")</f>
        <v/>
      </c>
      <c r="O33" s="31"/>
      <c r="P33" s="87"/>
      <c r="Q33" s="90" t="str">
        <f aca="false">IF(N33=" "," ",(IF(P33="VOL.",N33*0.5,(IF(P33="INTIM.",N33*1," ")))))</f>
        <v> </v>
      </c>
      <c r="R33" s="5"/>
      <c r="S33" s="5"/>
      <c r="T33" s="5"/>
      <c r="U33" s="5"/>
      <c r="V33" s="5"/>
      <c r="W33" s="5"/>
      <c r="X33" s="5"/>
      <c r="Y33" s="5"/>
      <c r="Z33" s="5"/>
    </row>
    <row r="34" customFormat="false" ht="22.5" hidden="false" customHeight="true" outlineLevel="0" collapsed="false">
      <c r="A34" s="19"/>
      <c r="B34" s="58"/>
      <c r="C34" s="78" t="s">
        <v>22</v>
      </c>
      <c r="D34" s="79"/>
      <c r="E34" s="80" t="s">
        <v>22</v>
      </c>
      <c r="F34" s="81" t="str">
        <f aca="false">VLOOKUP(E34,$E$75:$F$98,2,0)</f>
        <v> </v>
      </c>
      <c r="G34" s="82"/>
      <c r="H34" s="83" t="str">
        <f aca="false">IF(E34="Tinglado",0, (IF(E34="Refaccion de Vereda",0, (IF(E34="Demolicion &gt; 200m2",0, (IF(E34="Ascensor",0, (IF(E34="Cambio de Fachada",0, (IF(E34="Marquesina",0, (IF(E34="Cerram. Vereda",0, (IF(E34="Demolicion &lt; 100m2",0, (IF(E34="Demolicion &gt; 100m2",0, (IF((LEFT(C34,1))="S",$Q$13*D34*F34, (IF(E34=" "," ",(+$Q$13*D34*F34))))))))))))))))))))))</f>
        <v> </v>
      </c>
      <c r="I34" s="31"/>
      <c r="J34" s="84" t="s">
        <v>22</v>
      </c>
      <c r="K34" s="84"/>
      <c r="L34" s="85" t="str">
        <f aca="false">VLOOKUP(J34,$H$75:$I$95,2,0)</f>
        <v> </v>
      </c>
      <c r="M34" s="74"/>
      <c r="N34" s="86" t="str">
        <f aca="false">IFERROR(IF(E34="Demolicion &gt; 200m2",$Q$13*F34,(IF(E34="Demolicion &lt; 100m2",$Q$13*F34*L34,(IF(E34="Demolicion &gt; 100m2",$Q$13*F34*L34,$Q$13*D34*F34*L34))))),"")</f>
        <v/>
      </c>
      <c r="O34" s="31"/>
      <c r="P34" s="87"/>
      <c r="Q34" s="90" t="str">
        <f aca="false">IF(N34=" "," ",(IF(P34="VOL.",N34*0.5,(IF(P34="INTIM.",N34*1," ")))))</f>
        <v> </v>
      </c>
      <c r="R34" s="19"/>
      <c r="S34" s="19"/>
      <c r="T34" s="19"/>
      <c r="U34" s="19"/>
      <c r="V34" s="19"/>
      <c r="W34" s="19"/>
      <c r="X34" s="19"/>
      <c r="Y34" s="19"/>
      <c r="Z34" s="19"/>
    </row>
    <row r="35" customFormat="false" ht="22.5" hidden="false" customHeight="true" outlineLevel="0" collapsed="false">
      <c r="A35" s="19"/>
      <c r="B35" s="58"/>
      <c r="C35" s="78" t="s">
        <v>22</v>
      </c>
      <c r="D35" s="79"/>
      <c r="E35" s="80" t="s">
        <v>22</v>
      </c>
      <c r="F35" s="81" t="str">
        <f aca="false">VLOOKUP(E35,$E$75:$F$98,2,0)</f>
        <v> </v>
      </c>
      <c r="G35" s="82"/>
      <c r="H35" s="83" t="str">
        <f aca="false">IF(E35="Tinglado",0, (IF(E35="Refaccion de Vereda",0, (IF(E35="Demolicion &gt; 200m2",0, (IF(E35="Ascensor",0, (IF(E35="Cambio de Fachada",0, (IF(E35="Marquesina",0, (IF(E35="Cerram. Vereda",0, (IF(E35="Demolicion &lt; 100m2",0, (IF(E35="Demolicion &gt; 100m2",0, (IF((LEFT(C35,1))="S",$Q$13*D35*F35, (IF(E35=" "," ",(+$Q$13*D35*F35))))))))))))))))))))))</f>
        <v> </v>
      </c>
      <c r="I35" s="31"/>
      <c r="J35" s="84" t="s">
        <v>22</v>
      </c>
      <c r="K35" s="84"/>
      <c r="L35" s="85" t="str">
        <f aca="false">VLOOKUP(J35,$H$75:$I$95,2,0)</f>
        <v> </v>
      </c>
      <c r="M35" s="74"/>
      <c r="N35" s="86" t="str">
        <f aca="false">IFERROR(IF(E35="Demolicion &gt; 200m2",$Q$13*F35,(IF(E35="Demolicion &lt; 100m2",$Q$13*F35*L35,(IF(E35="Demolicion &gt; 100m2",$Q$13*F35*L35,$Q$13*D35*F35*L35))))),"")</f>
        <v/>
      </c>
      <c r="O35" s="31"/>
      <c r="P35" s="87"/>
      <c r="Q35" s="90" t="str">
        <f aca="false">IF(N35=" "," ",(IF(P35="VOL.",N35*0.5,(IF(P35="INTIM.",N35*1," ")))))</f>
        <v> </v>
      </c>
      <c r="R35" s="19"/>
      <c r="S35" s="19"/>
      <c r="T35" s="19"/>
      <c r="U35" s="19"/>
      <c r="V35" s="19"/>
      <c r="W35" s="19"/>
      <c r="X35" s="19"/>
      <c r="Y35" s="19"/>
      <c r="Z35" s="19"/>
    </row>
    <row r="36" customFormat="false" ht="22.5" hidden="false" customHeight="true" outlineLevel="0" collapsed="false">
      <c r="A36" s="19"/>
      <c r="B36" s="58"/>
      <c r="C36" s="78" t="s">
        <v>22</v>
      </c>
      <c r="D36" s="79"/>
      <c r="E36" s="80" t="s">
        <v>22</v>
      </c>
      <c r="F36" s="81" t="str">
        <f aca="false">VLOOKUP(E36,$E$75:$F$98,2,0)</f>
        <v> </v>
      </c>
      <c r="G36" s="82"/>
      <c r="H36" s="83" t="str">
        <f aca="false">IF(E36="Tinglado",0, (IF(E36="Refaccion de Vereda",0, (IF(E36="Demolicion &gt; 200m2",0, (IF(E36="Ascensor",0, (IF(E36="Cambio de Fachada",0, (IF(E36="Marquesina",0, (IF(E36="Cerram. Vereda",0, (IF(E36="Demolicion &lt; 100m2",0, (IF(E36="Demolicion &gt; 100m2",0, (IF((LEFT(C36,1))="S",$Q$13*D36*F36, (IF(E36=" "," ",(+$Q$13*D36*F36))))))))))))))))))))))</f>
        <v> </v>
      </c>
      <c r="I36" s="31"/>
      <c r="J36" s="84" t="s">
        <v>22</v>
      </c>
      <c r="K36" s="84"/>
      <c r="L36" s="85" t="str">
        <f aca="false">VLOOKUP(J36,$H$75:$I$95,2,0)</f>
        <v> </v>
      </c>
      <c r="M36" s="74"/>
      <c r="N36" s="86" t="str">
        <f aca="false">IFERROR(IF(E36="Demolicion &gt; 200m2",$Q$13*F36,(IF(E36="Demolicion &lt; 100m2",$Q$13*F36*L36,(IF(E36="Demolicion &gt; 100m2",$Q$13*F36*L36,$Q$13*D36*F36*L36))))),"")</f>
        <v/>
      </c>
      <c r="O36" s="31"/>
      <c r="P36" s="87"/>
      <c r="Q36" s="90" t="str">
        <f aca="false">IF(N36=" "," ",(IF(P36="VOL.",N36*0.5,(IF(P36="INTIM.",N36*1," ")))))</f>
        <v> </v>
      </c>
      <c r="R36" s="19"/>
      <c r="S36" s="19"/>
      <c r="T36" s="19"/>
      <c r="U36" s="19"/>
      <c r="V36" s="19"/>
      <c r="W36" s="19"/>
      <c r="X36" s="19"/>
      <c r="Y36" s="19"/>
      <c r="Z36" s="19"/>
    </row>
    <row r="37" customFormat="false" ht="22.5" hidden="false" customHeight="true" outlineLevel="0" collapsed="false">
      <c r="A37" s="19"/>
      <c r="B37" s="58"/>
      <c r="C37" s="78" t="s">
        <v>22</v>
      </c>
      <c r="D37" s="79"/>
      <c r="E37" s="80" t="s">
        <v>22</v>
      </c>
      <c r="F37" s="81" t="str">
        <f aca="false">VLOOKUP(E37,$E$75:$F$98,2,0)</f>
        <v> </v>
      </c>
      <c r="G37" s="82"/>
      <c r="H37" s="83" t="str">
        <f aca="false">IF(E37="Tinglado",0, (IF(E37="Refaccion de Vereda",0, (IF(E37="Demolicion &gt; 200m2",0, (IF(E37="Ascensor",0, (IF(E37="Cambio de Fachada",0, (IF(E37="Marquesina",0, (IF(E37="Cerram. Vereda",0, (IF(E37="Demolicion &lt; 100m2",0, (IF(E37="Demolicion &gt; 100m2",0, (IF((LEFT(C37,1))="S",$Q$13*D37*F37, (IF(E37=" "," ",(+$Q$13*D37*F37))))))))))))))))))))))</f>
        <v> </v>
      </c>
      <c r="I37" s="31"/>
      <c r="J37" s="84" t="s">
        <v>22</v>
      </c>
      <c r="K37" s="84"/>
      <c r="L37" s="85" t="str">
        <f aca="false">VLOOKUP(J37,$H$75:$I$95,2,0)</f>
        <v> </v>
      </c>
      <c r="M37" s="74"/>
      <c r="N37" s="86" t="str">
        <f aca="false">IFERROR(IF(E37="Demolicion &gt; 200m2",$Q$13*F37,(IF(E37="Demolicion &lt; 100m2",$Q$13*F37*L37,(IF(E37="Demolicion &gt; 100m2",$Q$13*F37*L37,$Q$13*D37*F37*L37))))),"")</f>
        <v/>
      </c>
      <c r="O37" s="31"/>
      <c r="P37" s="87"/>
      <c r="Q37" s="90" t="str">
        <f aca="false">IF(N37=" "," ",(IF(P37="VOL.",N37*0.5,(IF(P37="INTIM.",N37*1," ")))))</f>
        <v> </v>
      </c>
      <c r="R37" s="19"/>
      <c r="S37" s="19"/>
      <c r="T37" s="19"/>
      <c r="U37" s="19"/>
      <c r="V37" s="19"/>
      <c r="W37" s="19"/>
      <c r="X37" s="19"/>
      <c r="Y37" s="19"/>
      <c r="Z37" s="19"/>
    </row>
    <row r="38" customFormat="false" ht="22.5" hidden="false" customHeight="true" outlineLevel="0" collapsed="false">
      <c r="A38" s="19"/>
      <c r="B38" s="58"/>
      <c r="C38" s="78" t="s">
        <v>22</v>
      </c>
      <c r="D38" s="79"/>
      <c r="E38" s="80" t="s">
        <v>22</v>
      </c>
      <c r="F38" s="81" t="str">
        <f aca="false">VLOOKUP(E38,$E$75:$F$98,2,0)</f>
        <v> </v>
      </c>
      <c r="G38" s="82"/>
      <c r="H38" s="83" t="str">
        <f aca="false">IF(E38="Tinglado",0, (IF(E38="Refaccion de Vereda",0, (IF(E38="Demolicion &gt; 200m2",0, (IF(E38="Ascensor",0, (IF(E38="Cambio de Fachada",0, (IF(E38="Marquesina",0, (IF(E38="Cerram. Vereda",0, (IF(E38="Demolicion &lt; 100m2",0, (IF(E38="Demolicion &gt; 100m2",0, (IF((LEFT(C38,1))="S",$Q$13*D38*F38, (IF(E38=" "," ",(+$Q$13*D38*F38))))))))))))))))))))))</f>
        <v> </v>
      </c>
      <c r="I38" s="31"/>
      <c r="J38" s="84" t="s">
        <v>22</v>
      </c>
      <c r="K38" s="84"/>
      <c r="L38" s="85" t="str">
        <f aca="false">VLOOKUP(J38,$H$75:$I$95,2,0)</f>
        <v> </v>
      </c>
      <c r="M38" s="74"/>
      <c r="N38" s="86" t="str">
        <f aca="false">IFERROR(IF(E38="Demolicion &gt; 200m2",$Q$13*F38,(IF(E38="Demolicion &lt; 100m2",$Q$13*F38*L38,(IF(E38="Demolicion &gt; 100m2",$Q$13*F38*L38,$Q$13*D38*F38*L38))))),"")</f>
        <v/>
      </c>
      <c r="O38" s="31"/>
      <c r="P38" s="87"/>
      <c r="Q38" s="90" t="str">
        <f aca="false">IF(N38=" "," ",(IF(P38="VOL.",N38*0.5,(IF(P38="INTIM.",N38*1," ")))))</f>
        <v> </v>
      </c>
      <c r="R38" s="19"/>
      <c r="S38" s="19"/>
      <c r="T38" s="19"/>
      <c r="U38" s="19"/>
      <c r="V38" s="19"/>
      <c r="W38" s="19"/>
      <c r="X38" s="19"/>
      <c r="Y38" s="19"/>
      <c r="Z38" s="19"/>
    </row>
    <row r="39" customFormat="false" ht="22.5" hidden="false" customHeight="true" outlineLevel="0" collapsed="false">
      <c r="A39" s="19"/>
      <c r="B39" s="58"/>
      <c r="C39" s="78" t="s">
        <v>22</v>
      </c>
      <c r="D39" s="79"/>
      <c r="E39" s="80" t="s">
        <v>22</v>
      </c>
      <c r="F39" s="81" t="str">
        <f aca="false">VLOOKUP(E39,$E$75:$F$98,2,0)</f>
        <v> </v>
      </c>
      <c r="G39" s="82"/>
      <c r="H39" s="83" t="str">
        <f aca="false">IF(E39="Tinglado",0, (IF(E39="Refaccion de Vereda",0, (IF(E39="Demolicion &gt; 200m2",0, (IF(E39="Ascensor",0, (IF(E39="Cambio de Fachada",0, (IF(E39="Marquesina",0, (IF(E39="Cerram. Vereda",0, (IF(E39="Demolicion &lt; 100m2",0, (IF(E39="Demolicion &gt; 100m2",0, (IF((LEFT(C39,1))="S",$Q$13*D39*F39, (IF(E39=" "," ",(+$Q$13*D39*F39))))))))))))))))))))))</f>
        <v> </v>
      </c>
      <c r="I39" s="31"/>
      <c r="J39" s="84" t="s">
        <v>22</v>
      </c>
      <c r="K39" s="84"/>
      <c r="L39" s="85" t="str">
        <f aca="false">VLOOKUP(J39,$H$75:$I$95,2,0)</f>
        <v> </v>
      </c>
      <c r="M39" s="74"/>
      <c r="N39" s="86" t="str">
        <f aca="false">IFERROR(IF(E39="Demolicion &gt; 200m2",$Q$13*F39,(IF(E39="Demolicion &lt; 100m2",$Q$13*F39*L39,(IF(E39="Demolicion &gt; 100m2",$Q$13*F39*L39,$Q$13*D39*F39*L39))))),"")</f>
        <v/>
      </c>
      <c r="O39" s="31"/>
      <c r="P39" s="87"/>
      <c r="Q39" s="90" t="str">
        <f aca="false">IF(N39=" "," ",(IF(P39="VOL.",N39*0.5,(IF(P39="INTIM.",N39*1," ")))))</f>
        <v> </v>
      </c>
      <c r="R39" s="19"/>
      <c r="S39" s="19"/>
      <c r="T39" s="19"/>
      <c r="U39" s="19"/>
      <c r="V39" s="19"/>
      <c r="W39" s="19"/>
      <c r="X39" s="19"/>
      <c r="Y39" s="19"/>
      <c r="Z39" s="19"/>
    </row>
    <row r="40" customFormat="false" ht="22.5" hidden="false" customHeight="true" outlineLevel="0" collapsed="false">
      <c r="A40" s="19"/>
      <c r="B40" s="58"/>
      <c r="C40" s="78" t="s">
        <v>22</v>
      </c>
      <c r="D40" s="79"/>
      <c r="E40" s="80" t="s">
        <v>22</v>
      </c>
      <c r="F40" s="81" t="str">
        <f aca="false">VLOOKUP(E40,$E$75:$F$98,2,0)</f>
        <v> </v>
      </c>
      <c r="G40" s="82"/>
      <c r="H40" s="83" t="str">
        <f aca="false">IF(E40="Tinglado",0, (IF(E40="Refaccion de Vereda",0, (IF(E40="Demolicion &gt; 200m2",0, (IF(E40="Ascensor",0, (IF(E40="Cambio de Fachada",0, (IF(E40="Marquesina",0, (IF(E40="Cerram. Vereda",0, (IF(E40="Demolicion &lt; 100m2",0, (IF(E40="Demolicion &gt; 100m2",0, (IF((LEFT(C40,1))="S",$Q$13*D40*F40, (IF(E40=" "," ",(+$Q$13*D40*F40))))))))))))))))))))))</f>
        <v> </v>
      </c>
      <c r="I40" s="31"/>
      <c r="J40" s="93" t="s">
        <v>22</v>
      </c>
      <c r="K40" s="93"/>
      <c r="L40" s="85" t="str">
        <f aca="false">VLOOKUP(J40,$H$75:$I$95,2,0)</f>
        <v> </v>
      </c>
      <c r="M40" s="74"/>
      <c r="N40" s="86" t="str">
        <f aca="false">IFERROR(IF(E40="Demolicion &gt; 200m2",$Q$13*F40,(IF(E40="Demolicion &lt; 100m2",$Q$13*F40*L40,(IF(E40="Demolicion &gt; 100m2",$Q$13*F40*L40,$Q$13*D40*F40*L40))))),"")</f>
        <v/>
      </c>
      <c r="O40" s="31"/>
      <c r="P40" s="87"/>
      <c r="Q40" s="91" t="str">
        <f aca="false">IF(N40=" "," ",(IF(P40="VOL.",N40*0.5,(IF(P40="INTIM.",N40*1," ")))))</f>
        <v> </v>
      </c>
      <c r="R40" s="19"/>
      <c r="S40" s="19"/>
      <c r="T40" s="19"/>
      <c r="U40" s="19"/>
      <c r="V40" s="19"/>
      <c r="W40" s="19"/>
      <c r="X40" s="19"/>
      <c r="Y40" s="19"/>
      <c r="Z40" s="19"/>
    </row>
    <row r="41" customFormat="false" ht="22.5" hidden="false" customHeight="true" outlineLevel="0" collapsed="false">
      <c r="A41" s="19"/>
      <c r="B41" s="58"/>
      <c r="C41" s="94"/>
      <c r="D41" s="95"/>
      <c r="E41" s="96" t="s">
        <v>23</v>
      </c>
      <c r="F41" s="96"/>
      <c r="G41" s="74"/>
      <c r="H41" s="97" t="n">
        <f aca="false">SUM(H17:H28)</f>
        <v>0</v>
      </c>
      <c r="I41" s="31"/>
      <c r="J41" s="31"/>
      <c r="K41" s="73" t="s">
        <v>24</v>
      </c>
      <c r="L41" s="73"/>
      <c r="M41" s="74"/>
      <c r="N41" s="98" t="n">
        <f aca="false">SUM(N17:N40)</f>
        <v>0</v>
      </c>
      <c r="O41" s="74"/>
      <c r="P41" s="74"/>
      <c r="Q41" s="98" t="n">
        <f aca="false">SUM(Q17:Q40)</f>
        <v>0</v>
      </c>
      <c r="R41" s="19"/>
      <c r="S41" s="19"/>
      <c r="T41" s="19"/>
      <c r="U41" s="19"/>
      <c r="V41" s="19"/>
      <c r="W41" s="19"/>
      <c r="X41" s="19"/>
      <c r="Y41" s="19"/>
      <c r="Z41" s="19"/>
    </row>
    <row r="42" customFormat="false" ht="22.5" hidden="false" customHeight="true" outlineLevel="0" collapsed="false">
      <c r="A42" s="19"/>
      <c r="B42" s="58"/>
      <c r="C42" s="1"/>
      <c r="D42" s="1"/>
      <c r="E42" s="1"/>
      <c r="F42" s="1"/>
      <c r="G42" s="1"/>
      <c r="H42" s="1"/>
      <c r="I42" s="1"/>
      <c r="J42" s="1"/>
      <c r="K42" s="73" t="s">
        <v>24</v>
      </c>
      <c r="L42" s="73"/>
      <c r="M42" s="99"/>
      <c r="N42" s="100" t="e">
        <f aca="false">N41/Q13</f>
        <v>#DIV/0!</v>
      </c>
      <c r="O42" s="99"/>
      <c r="P42" s="99"/>
      <c r="Q42" s="100" t="e">
        <f aca="false">Q41/Q13</f>
        <v>#DIV/0!</v>
      </c>
      <c r="R42" s="19"/>
      <c r="S42" s="19"/>
      <c r="T42" s="19"/>
      <c r="U42" s="19"/>
      <c r="V42" s="19"/>
      <c r="W42" s="19"/>
      <c r="X42" s="19"/>
      <c r="Y42" s="19"/>
      <c r="Z42" s="19"/>
    </row>
    <row r="43" customFormat="false" ht="22.5" hidden="false" customHeight="true" outlineLevel="0" collapsed="false">
      <c r="A43" s="19"/>
      <c r="B43" s="58"/>
      <c r="C43" s="31"/>
      <c r="D43" s="31"/>
      <c r="E43" s="31"/>
      <c r="F43" s="31"/>
      <c r="G43" s="31"/>
      <c r="H43" s="31"/>
      <c r="I43" s="31"/>
      <c r="J43" s="31"/>
      <c r="K43" s="73" t="s">
        <v>25</v>
      </c>
      <c r="L43" s="73"/>
      <c r="M43" s="74"/>
      <c r="N43" s="101" t="n">
        <f aca="false">SUM(N41:Q41)</f>
        <v>0</v>
      </c>
      <c r="O43" s="102" t="s">
        <v>26</v>
      </c>
      <c r="P43" s="102"/>
      <c r="Q43" s="101" t="n">
        <f aca="false">SUM(N14,N43)</f>
        <v>0</v>
      </c>
      <c r="R43" s="19"/>
      <c r="S43" s="19"/>
      <c r="T43" s="19"/>
      <c r="U43" s="19"/>
      <c r="V43" s="19"/>
      <c r="W43" s="19"/>
      <c r="X43" s="19"/>
      <c r="Y43" s="19"/>
      <c r="Z43" s="19"/>
    </row>
    <row r="44" customFormat="false" ht="22.5" hidden="false" customHeight="true" outlineLevel="0" collapsed="false">
      <c r="A44" s="19"/>
      <c r="B44" s="58"/>
      <c r="C44" s="1"/>
      <c r="D44" s="1"/>
      <c r="E44" s="1"/>
      <c r="F44" s="1"/>
      <c r="G44" s="1"/>
      <c r="H44" s="1"/>
      <c r="I44" s="1"/>
      <c r="J44" s="1"/>
      <c r="K44" s="73" t="s">
        <v>27</v>
      </c>
      <c r="L44" s="73"/>
      <c r="M44" s="99"/>
      <c r="N44" s="103" t="e">
        <f aca="false">N43/Q13</f>
        <v>#DIV/0!</v>
      </c>
      <c r="O44" s="103"/>
      <c r="P44" s="103"/>
      <c r="Q44" s="103"/>
      <c r="R44" s="19"/>
      <c r="S44" s="19"/>
      <c r="T44" s="19"/>
      <c r="U44" s="19"/>
      <c r="V44" s="19"/>
      <c r="W44" s="19"/>
      <c r="X44" s="19"/>
      <c r="Y44" s="19"/>
      <c r="Z44" s="19"/>
    </row>
    <row r="45" customFormat="false" ht="22.5" hidden="false" customHeight="true" outlineLevel="0" collapsed="false">
      <c r="A45" s="19"/>
      <c r="B45" s="58"/>
      <c r="C45" s="1"/>
      <c r="D45" s="1"/>
      <c r="E45" s="104" t="s">
        <v>28</v>
      </c>
      <c r="F45" s="104"/>
      <c r="G45" s="104"/>
      <c r="H45" s="104"/>
      <c r="I45" s="104"/>
      <c r="J45" s="78" t="s">
        <v>29</v>
      </c>
      <c r="K45" s="105" t="s">
        <v>30</v>
      </c>
      <c r="L45" s="105"/>
      <c r="M45" s="99"/>
      <c r="N45" s="106" t="str">
        <f aca="false">IF(J45="no","NO CORRESPONDE", IF(J45="si",H41*0.01))</f>
        <v>NO CORRESPONDE</v>
      </c>
      <c r="O45" s="106"/>
      <c r="P45" s="106"/>
      <c r="Q45" s="106"/>
      <c r="R45" s="19"/>
      <c r="S45" s="19"/>
      <c r="T45" s="19"/>
      <c r="U45" s="19"/>
      <c r="V45" s="19"/>
      <c r="W45" s="19"/>
      <c r="X45" s="19"/>
      <c r="Y45" s="19"/>
      <c r="Z45" s="19"/>
    </row>
    <row r="46" customFormat="false" ht="9" hidden="false" customHeight="true" outlineLevel="0" collapsed="false">
      <c r="A46" s="19"/>
      <c r="B46" s="58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9"/>
      <c r="S46" s="19"/>
      <c r="T46" s="19"/>
      <c r="U46" s="19"/>
      <c r="V46" s="19"/>
      <c r="W46" s="19"/>
      <c r="X46" s="19"/>
      <c r="Y46" s="19"/>
      <c r="Z46" s="19"/>
    </row>
    <row r="47" customFormat="false" ht="22.5" hidden="false" customHeight="true" outlineLevel="0" collapsed="false">
      <c r="A47" s="19"/>
      <c r="B47" s="58"/>
      <c r="C47" s="108" t="s">
        <v>31</v>
      </c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9"/>
      <c r="S47" s="19"/>
      <c r="T47" s="19"/>
      <c r="U47" s="19"/>
      <c r="V47" s="19"/>
      <c r="W47" s="19"/>
      <c r="X47" s="19"/>
      <c r="Y47" s="19"/>
      <c r="Z47" s="19"/>
    </row>
    <row r="48" customFormat="false" ht="22.5" hidden="false" customHeight="true" outlineLevel="0" collapsed="false">
      <c r="A48" s="19"/>
      <c r="B48" s="58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9"/>
      <c r="S48" s="19"/>
      <c r="T48" s="19"/>
      <c r="U48" s="19"/>
      <c r="V48" s="19"/>
      <c r="W48" s="19"/>
      <c r="X48" s="19"/>
      <c r="Y48" s="19"/>
      <c r="Z48" s="19"/>
    </row>
    <row r="49" customFormat="false" ht="22.5" hidden="false" customHeight="true" outlineLevel="0" collapsed="false">
      <c r="A49" s="19"/>
      <c r="B49" s="58"/>
      <c r="C49" s="111" t="s">
        <v>32</v>
      </c>
      <c r="D49" s="111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9"/>
      <c r="S49" s="19"/>
      <c r="T49" s="19"/>
      <c r="U49" s="19"/>
      <c r="V49" s="19"/>
      <c r="W49" s="19"/>
      <c r="X49" s="19"/>
      <c r="Y49" s="19"/>
      <c r="Z49" s="19"/>
    </row>
    <row r="50" customFormat="false" ht="22.5" hidden="false" customHeight="true" outlineLevel="0" collapsed="false">
      <c r="A50" s="19"/>
      <c r="B50" s="58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9"/>
      <c r="S50" s="19"/>
      <c r="T50" s="19"/>
      <c r="U50" s="19"/>
      <c r="V50" s="19"/>
      <c r="W50" s="19"/>
      <c r="X50" s="19"/>
      <c r="Y50" s="19"/>
      <c r="Z50" s="19"/>
    </row>
    <row r="51" customFormat="false" ht="22.5" hidden="false" customHeight="true" outlineLevel="0" collapsed="false">
      <c r="A51" s="19"/>
      <c r="B51" s="58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4"/>
      <c r="R51" s="19"/>
      <c r="S51" s="19"/>
      <c r="T51" s="19"/>
      <c r="U51" s="19"/>
      <c r="V51" s="19"/>
      <c r="W51" s="19"/>
      <c r="X51" s="19"/>
      <c r="Y51" s="19"/>
      <c r="Z51" s="19"/>
    </row>
    <row r="52" customFormat="false" ht="22.5" hidden="false" customHeight="true" outlineLevel="0" collapsed="false">
      <c r="A52" s="19"/>
      <c r="B52" s="58"/>
      <c r="C52" s="116" t="s">
        <v>33</v>
      </c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9"/>
      <c r="S52" s="19"/>
      <c r="T52" s="19"/>
      <c r="U52" s="19"/>
      <c r="V52" s="19"/>
      <c r="W52" s="19"/>
      <c r="X52" s="19"/>
      <c r="Y52" s="19"/>
      <c r="Z52" s="19"/>
    </row>
    <row r="53" customFormat="false" ht="22.5" hidden="false" customHeight="true" outlineLevel="0" collapsed="false">
      <c r="A53" s="19"/>
      <c r="B53" s="58"/>
      <c r="C53" s="116"/>
      <c r="D53" s="116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9"/>
      <c r="S53" s="19"/>
      <c r="T53" s="19"/>
      <c r="U53" s="19"/>
      <c r="V53" s="19"/>
      <c r="W53" s="19"/>
      <c r="X53" s="19"/>
      <c r="Y53" s="19"/>
      <c r="Z53" s="19"/>
    </row>
    <row r="54" customFormat="false" ht="22.5" hidden="false" customHeight="true" outlineLevel="0" collapsed="false">
      <c r="A54" s="19"/>
      <c r="B54" s="5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9"/>
      <c r="S54" s="19"/>
      <c r="T54" s="19"/>
      <c r="U54" s="19"/>
      <c r="V54" s="19"/>
      <c r="W54" s="19"/>
      <c r="X54" s="19"/>
      <c r="Y54" s="19"/>
      <c r="Z54" s="19"/>
    </row>
    <row r="55" customFormat="false" ht="22.5" hidden="false" customHeight="true" outlineLevel="0" collapsed="false">
      <c r="A55" s="19"/>
      <c r="B55" s="5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9"/>
      <c r="S55" s="19"/>
      <c r="T55" s="19"/>
      <c r="U55" s="19"/>
      <c r="V55" s="19"/>
      <c r="W55" s="19"/>
      <c r="X55" s="19"/>
      <c r="Y55" s="19"/>
      <c r="Z55" s="19"/>
    </row>
    <row r="56" customFormat="false" ht="22.5" hidden="false" customHeight="true" outlineLevel="0" collapsed="false">
      <c r="A56" s="19"/>
      <c r="B56" s="58"/>
      <c r="C56" s="121"/>
      <c r="D56" s="122"/>
      <c r="E56" s="122"/>
      <c r="F56" s="122"/>
      <c r="G56" s="122"/>
      <c r="H56" s="122"/>
      <c r="I56" s="122"/>
      <c r="J56" s="123"/>
      <c r="K56" s="124" t="s">
        <v>34</v>
      </c>
      <c r="L56" s="123"/>
      <c r="M56" s="122"/>
      <c r="N56" s="122"/>
      <c r="O56" s="122"/>
      <c r="P56" s="122"/>
      <c r="Q56" s="125"/>
      <c r="R56" s="19"/>
      <c r="S56" s="19"/>
      <c r="T56" s="19"/>
      <c r="U56" s="19"/>
      <c r="V56" s="19"/>
      <c r="W56" s="19"/>
      <c r="X56" s="19"/>
      <c r="Y56" s="19"/>
      <c r="Z56" s="19"/>
    </row>
    <row r="57" customFormat="false" ht="3" hidden="false" customHeight="true" outlineLevel="0" collapsed="false">
      <c r="A57" s="19"/>
      <c r="B57" s="58"/>
      <c r="C57" s="126"/>
      <c r="D57" s="115"/>
      <c r="E57" s="115"/>
      <c r="F57" s="127"/>
      <c r="G57" s="127"/>
      <c r="H57" s="127"/>
      <c r="I57" s="127"/>
      <c r="J57" s="127"/>
      <c r="K57" s="115"/>
      <c r="L57" s="115"/>
      <c r="M57" s="127"/>
      <c r="N57" s="115"/>
      <c r="O57" s="127"/>
      <c r="P57" s="115"/>
      <c r="Q57" s="128"/>
      <c r="R57" s="19"/>
      <c r="S57" s="19"/>
      <c r="T57" s="19"/>
      <c r="U57" s="19"/>
      <c r="V57" s="19"/>
      <c r="W57" s="19"/>
      <c r="X57" s="19"/>
      <c r="Y57" s="19"/>
      <c r="Z57" s="19"/>
    </row>
    <row r="58" customFormat="false" ht="7.5" hidden="false" customHeight="true" outlineLevel="0" collapsed="false">
      <c r="A58" s="19"/>
      <c r="B58" s="58"/>
      <c r="C58" s="126"/>
      <c r="D58" s="115"/>
      <c r="E58" s="115"/>
      <c r="F58" s="127"/>
      <c r="G58" s="127"/>
      <c r="H58" s="127"/>
      <c r="I58" s="127"/>
      <c r="J58" s="127"/>
      <c r="K58" s="115"/>
      <c r="L58" s="115"/>
      <c r="M58" s="127"/>
      <c r="N58" s="115"/>
      <c r="O58" s="127"/>
      <c r="P58" s="115"/>
      <c r="Q58" s="128"/>
      <c r="R58" s="19"/>
      <c r="S58" s="19"/>
      <c r="T58" s="19"/>
      <c r="U58" s="19"/>
      <c r="V58" s="19"/>
      <c r="W58" s="19"/>
      <c r="X58" s="19"/>
      <c r="Y58" s="19"/>
      <c r="Z58" s="19"/>
    </row>
    <row r="59" customFormat="false" ht="1.5" hidden="false" customHeight="true" outlineLevel="0" collapsed="false">
      <c r="A59" s="19"/>
      <c r="B59" s="58"/>
      <c r="C59" s="126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28"/>
      <c r="R59" s="19"/>
      <c r="S59" s="19"/>
      <c r="T59" s="19"/>
      <c r="U59" s="19"/>
      <c r="V59" s="19"/>
      <c r="W59" s="19"/>
      <c r="X59" s="19"/>
      <c r="Y59" s="19"/>
      <c r="Z59" s="19"/>
    </row>
    <row r="60" customFormat="false" ht="7.5" hidden="false" customHeight="true" outlineLevel="0" collapsed="false">
      <c r="A60" s="19"/>
      <c r="B60" s="58"/>
      <c r="C60" s="126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28"/>
      <c r="R60" s="19"/>
      <c r="S60" s="19"/>
      <c r="T60" s="19"/>
      <c r="U60" s="19"/>
      <c r="V60" s="19"/>
      <c r="W60" s="19"/>
      <c r="X60" s="19"/>
      <c r="Y60" s="19"/>
      <c r="Z60" s="19"/>
    </row>
    <row r="61" customFormat="false" ht="6" hidden="false" customHeight="true" outlineLevel="0" collapsed="false">
      <c r="A61" s="19"/>
      <c r="B61" s="58"/>
      <c r="C61" s="126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28"/>
      <c r="R61" s="19"/>
      <c r="S61" s="19"/>
      <c r="T61" s="19"/>
      <c r="U61" s="19"/>
      <c r="V61" s="19"/>
      <c r="W61" s="19"/>
      <c r="X61" s="19"/>
      <c r="Y61" s="19"/>
      <c r="Z61" s="19"/>
    </row>
    <row r="62" customFormat="false" ht="2.25" hidden="false" customHeight="true" outlineLevel="0" collapsed="false">
      <c r="A62" s="19"/>
      <c r="B62" s="58"/>
      <c r="C62" s="126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28"/>
      <c r="R62" s="19"/>
      <c r="S62" s="19"/>
      <c r="T62" s="19"/>
      <c r="U62" s="19"/>
      <c r="V62" s="19"/>
      <c r="W62" s="19"/>
      <c r="X62" s="19"/>
      <c r="Y62" s="19"/>
      <c r="Z62" s="19"/>
    </row>
    <row r="63" customFormat="false" ht="22.5" hidden="false" customHeight="true" outlineLevel="0" collapsed="false">
      <c r="A63" s="19"/>
      <c r="B63" s="58"/>
      <c r="C63" s="129" t="s">
        <v>4</v>
      </c>
      <c r="D63" s="130"/>
      <c r="E63" s="130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2"/>
      <c r="R63" s="19"/>
      <c r="S63" s="19"/>
      <c r="T63" s="19"/>
      <c r="U63" s="19"/>
      <c r="V63" s="19"/>
      <c r="W63" s="19"/>
      <c r="X63" s="19"/>
      <c r="Y63" s="19"/>
      <c r="Z63" s="19"/>
    </row>
    <row r="64" customFormat="false" ht="22.5" hidden="false" customHeight="true" outlineLevel="0" collapsed="false">
      <c r="A64" s="19"/>
      <c r="B64" s="58"/>
      <c r="C64" s="114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4"/>
      <c r="R64" s="19"/>
      <c r="S64" s="19"/>
      <c r="T64" s="19"/>
      <c r="U64" s="19"/>
      <c r="V64" s="19"/>
      <c r="W64" s="19"/>
      <c r="X64" s="19"/>
      <c r="Y64" s="19"/>
      <c r="Z64" s="19"/>
    </row>
    <row r="65" customFormat="false" ht="22.5" hidden="false" customHeight="true" outlineLevel="0" collapsed="false">
      <c r="A65" s="19"/>
      <c r="B65" s="58"/>
      <c r="C65" s="133" t="s">
        <v>35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9"/>
      <c r="S65" s="19"/>
      <c r="T65" s="19"/>
      <c r="U65" s="19"/>
      <c r="V65" s="19"/>
      <c r="W65" s="19"/>
      <c r="X65" s="19"/>
      <c r="Y65" s="19"/>
      <c r="Z65" s="19"/>
    </row>
    <row r="66" customFormat="false" ht="22.5" hidden="false" customHeight="true" outlineLevel="0" collapsed="false">
      <c r="A66" s="19"/>
      <c r="B66" s="58"/>
      <c r="C66" s="134" t="s">
        <v>36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9"/>
      <c r="S66" s="19"/>
      <c r="T66" s="19"/>
      <c r="U66" s="19"/>
      <c r="V66" s="19"/>
      <c r="W66" s="19"/>
      <c r="X66" s="19"/>
      <c r="Y66" s="19"/>
      <c r="Z66" s="19"/>
    </row>
    <row r="67" customFormat="false" ht="22.5" hidden="false" customHeight="true" outlineLevel="0" collapsed="false">
      <c r="A67" s="19"/>
      <c r="B67" s="58"/>
      <c r="C67" s="12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35"/>
      <c r="R67" s="19"/>
      <c r="S67" s="19"/>
      <c r="T67" s="19"/>
      <c r="U67" s="19"/>
      <c r="V67" s="19"/>
      <c r="W67" s="19"/>
      <c r="X67" s="19"/>
      <c r="Y67" s="19"/>
      <c r="Z67" s="19"/>
    </row>
    <row r="68" customFormat="false" ht="22.5" hidden="false" customHeight="true" outlineLevel="0" collapsed="false">
      <c r="A68" s="19"/>
      <c r="B68" s="58"/>
      <c r="C68" s="136"/>
      <c r="D68" s="31"/>
      <c r="E68" s="31"/>
      <c r="F68" s="31"/>
      <c r="G68" s="31"/>
      <c r="H68" s="31"/>
      <c r="I68" s="31"/>
      <c r="J68" s="74"/>
      <c r="K68" s="68" t="s">
        <v>37</v>
      </c>
      <c r="L68" s="74"/>
      <c r="M68" s="31"/>
      <c r="N68" s="31"/>
      <c r="O68" s="31"/>
      <c r="P68" s="31"/>
      <c r="Q68" s="135"/>
      <c r="R68" s="19"/>
      <c r="S68" s="19"/>
      <c r="T68" s="19"/>
      <c r="U68" s="19"/>
      <c r="V68" s="19"/>
      <c r="W68" s="19"/>
      <c r="X68" s="19"/>
      <c r="Y68" s="19"/>
      <c r="Z68" s="19"/>
    </row>
    <row r="69" customFormat="false" ht="22.5" hidden="false" customHeight="true" outlineLevel="0" collapsed="false">
      <c r="A69" s="19"/>
      <c r="B69" s="58"/>
      <c r="C69" s="136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35"/>
      <c r="R69" s="19"/>
      <c r="S69" s="19"/>
      <c r="T69" s="19"/>
      <c r="U69" s="19"/>
      <c r="V69" s="19"/>
      <c r="W69" s="19"/>
      <c r="X69" s="19"/>
      <c r="Y69" s="19"/>
      <c r="Z69" s="19"/>
    </row>
    <row r="70" customFormat="false" ht="22.5" hidden="false" customHeight="true" outlineLevel="0" collapsed="false">
      <c r="A70" s="19"/>
      <c r="B70" s="58"/>
      <c r="C70" s="129" t="s">
        <v>4</v>
      </c>
      <c r="D70" s="130"/>
      <c r="E70" s="130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8"/>
      <c r="R70" s="19"/>
      <c r="S70" s="19"/>
      <c r="T70" s="19"/>
      <c r="U70" s="19"/>
      <c r="V70" s="19"/>
      <c r="W70" s="19"/>
      <c r="X70" s="19"/>
      <c r="Y70" s="19"/>
      <c r="Z70" s="19"/>
    </row>
    <row r="71" customFormat="false" ht="22.5" hidden="false" customHeight="true" outlineLevel="0" collapsed="false">
      <c r="A71" s="19"/>
      <c r="B71" s="58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19"/>
      <c r="S71" s="19"/>
      <c r="T71" s="19"/>
      <c r="U71" s="19"/>
      <c r="V71" s="19"/>
      <c r="W71" s="19"/>
      <c r="X71" s="19"/>
      <c r="Y71" s="19"/>
      <c r="Z71" s="19"/>
    </row>
    <row r="72" customFormat="false" ht="22.5" hidden="false" customHeight="true" outlineLevel="0" collapsed="false">
      <c r="A72" s="19"/>
      <c r="B72" s="58"/>
      <c r="C72" s="31"/>
      <c r="D72" s="31"/>
      <c r="E72" s="31"/>
      <c r="F72" s="31"/>
      <c r="G72" s="31"/>
      <c r="H72" s="31"/>
      <c r="I72" s="31"/>
      <c r="J72" s="139" t="s">
        <v>38</v>
      </c>
      <c r="K72" s="74"/>
      <c r="L72" s="74"/>
      <c r="M72" s="31"/>
      <c r="N72" s="140"/>
      <c r="O72" s="140"/>
      <c r="P72" s="140"/>
      <c r="Q72" s="140"/>
      <c r="R72" s="19"/>
      <c r="S72" s="19"/>
      <c r="T72" s="19"/>
      <c r="U72" s="19"/>
      <c r="V72" s="19"/>
      <c r="W72" s="19"/>
      <c r="X72" s="19"/>
      <c r="Y72" s="19"/>
      <c r="Z72" s="19"/>
    </row>
    <row r="73" customFormat="false" ht="67.5" hidden="false" customHeight="true" outlineLevel="0" collapsed="false">
      <c r="A73" s="19"/>
      <c r="B73" s="58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9"/>
      <c r="S73" s="19"/>
      <c r="T73" s="19"/>
      <c r="U73" s="19"/>
      <c r="V73" s="19"/>
      <c r="W73" s="19"/>
      <c r="X73" s="19"/>
      <c r="Y73" s="19"/>
      <c r="Z73" s="19"/>
    </row>
    <row r="74" customFormat="false" ht="22.5" hidden="false" customHeight="true" outlineLevel="0" collapsed="false">
      <c r="A74" s="19"/>
      <c r="B74" s="58"/>
      <c r="C74" s="68" t="s">
        <v>39</v>
      </c>
      <c r="D74" s="68" t="s">
        <v>40</v>
      </c>
      <c r="E74" s="68"/>
      <c r="F74" s="68"/>
      <c r="G74" s="68"/>
      <c r="H74" s="68" t="s">
        <v>41</v>
      </c>
      <c r="I74" s="68"/>
      <c r="J74" s="68"/>
      <c r="K74" s="68" t="s">
        <v>42</v>
      </c>
      <c r="L74" s="31"/>
      <c r="M74" s="31"/>
      <c r="N74" s="74"/>
      <c r="O74" s="31"/>
      <c r="P74" s="31"/>
      <c r="Q74" s="31"/>
      <c r="R74" s="19"/>
      <c r="S74" s="19"/>
      <c r="T74" s="19"/>
      <c r="U74" s="19"/>
      <c r="V74" s="19"/>
      <c r="W74" s="19"/>
      <c r="X74" s="19"/>
      <c r="Y74" s="19"/>
      <c r="Z74" s="19"/>
    </row>
    <row r="75" customFormat="false" ht="22.5" hidden="false" customHeight="true" outlineLevel="0" collapsed="false">
      <c r="A75" s="19"/>
      <c r="B75" s="58"/>
      <c r="C75" s="74" t="s">
        <v>22</v>
      </c>
      <c r="D75" s="74"/>
      <c r="E75" s="74" t="s">
        <v>22</v>
      </c>
      <c r="F75" s="74" t="s">
        <v>22</v>
      </c>
      <c r="G75" s="74"/>
      <c r="H75" s="74" t="s">
        <v>22</v>
      </c>
      <c r="I75" s="74" t="s">
        <v>22</v>
      </c>
      <c r="J75" s="74"/>
      <c r="K75" s="74"/>
      <c r="L75" s="74"/>
      <c r="M75" s="31"/>
      <c r="N75" s="31"/>
      <c r="O75" s="31"/>
      <c r="P75" s="31"/>
      <c r="Q75" s="31"/>
      <c r="R75" s="19"/>
      <c r="S75" s="19"/>
      <c r="T75" s="19"/>
      <c r="U75" s="19"/>
      <c r="V75" s="19"/>
      <c r="W75" s="19"/>
      <c r="X75" s="19"/>
      <c r="Y75" s="19"/>
      <c r="Z75" s="19"/>
    </row>
    <row r="76" customFormat="false" ht="22.5" hidden="false" customHeight="true" outlineLevel="0" collapsed="false">
      <c r="A76" s="19"/>
      <c r="B76" s="58"/>
      <c r="C76" s="74" t="s">
        <v>43</v>
      </c>
      <c r="D76" s="74"/>
      <c r="E76" s="74" t="s">
        <v>44</v>
      </c>
      <c r="F76" s="74" t="n">
        <v>1</v>
      </c>
      <c r="G76" s="74"/>
      <c r="H76" s="74" t="s">
        <v>45</v>
      </c>
      <c r="I76" s="141" t="n">
        <v>0</v>
      </c>
      <c r="J76" s="74"/>
      <c r="K76" s="74"/>
      <c r="L76" s="31"/>
      <c r="M76" s="31"/>
      <c r="N76" s="31"/>
      <c r="O76" s="31"/>
      <c r="P76" s="31"/>
      <c r="Q76" s="31"/>
      <c r="R76" s="19"/>
      <c r="S76" s="19"/>
      <c r="T76" s="19"/>
      <c r="U76" s="19"/>
      <c r="V76" s="19"/>
      <c r="W76" s="19"/>
      <c r="X76" s="19"/>
      <c r="Y76" s="19"/>
      <c r="Z76" s="19"/>
    </row>
    <row r="77" customFormat="false" ht="22.5" hidden="false" customHeight="true" outlineLevel="0" collapsed="false">
      <c r="A77" s="19"/>
      <c r="B77" s="58"/>
      <c r="C77" s="74" t="s">
        <v>46</v>
      </c>
      <c r="D77" s="74"/>
      <c r="E77" s="74" t="s">
        <v>47</v>
      </c>
      <c r="F77" s="74" t="n">
        <v>2</v>
      </c>
      <c r="G77" s="74"/>
      <c r="H77" s="74" t="s">
        <v>48</v>
      </c>
      <c r="I77" s="141" t="n">
        <v>0.025</v>
      </c>
      <c r="J77" s="74"/>
      <c r="K77" s="74"/>
      <c r="L77" s="31"/>
      <c r="M77" s="31"/>
      <c r="N77" s="31"/>
      <c r="O77" s="31"/>
      <c r="P77" s="142"/>
      <c r="Q77" s="31"/>
      <c r="R77" s="19"/>
      <c r="S77" s="19"/>
      <c r="T77" s="19"/>
      <c r="U77" s="19"/>
      <c r="V77" s="19"/>
      <c r="W77" s="19"/>
      <c r="X77" s="19"/>
      <c r="Y77" s="19"/>
      <c r="Z77" s="19"/>
    </row>
    <row r="78" customFormat="false" ht="22.5" hidden="false" customHeight="true" outlineLevel="0" collapsed="false">
      <c r="A78" s="19"/>
      <c r="B78" s="58"/>
      <c r="C78" s="74" t="s">
        <v>49</v>
      </c>
      <c r="D78" s="74"/>
      <c r="E78" s="74" t="s">
        <v>50</v>
      </c>
      <c r="F78" s="74" t="n">
        <v>3</v>
      </c>
      <c r="G78" s="74"/>
      <c r="H78" s="143" t="s">
        <v>51</v>
      </c>
      <c r="I78" s="141" t="n">
        <v>0.05</v>
      </c>
      <c r="J78" s="74"/>
      <c r="K78" s="74"/>
      <c r="L78" s="31"/>
      <c r="M78" s="31"/>
      <c r="N78" s="31"/>
      <c r="O78" s="31"/>
      <c r="P78" s="31"/>
      <c r="Q78" s="31"/>
      <c r="R78" s="19"/>
      <c r="S78" s="19"/>
      <c r="T78" s="19"/>
      <c r="U78" s="19"/>
      <c r="V78" s="19"/>
      <c r="W78" s="19"/>
      <c r="X78" s="19"/>
      <c r="Y78" s="19"/>
      <c r="Z78" s="19"/>
    </row>
    <row r="79" customFormat="false" ht="22.5" hidden="false" customHeight="true" outlineLevel="0" collapsed="false">
      <c r="A79" s="19"/>
      <c r="B79" s="58"/>
      <c r="C79" s="74" t="s">
        <v>52</v>
      </c>
      <c r="D79" s="74"/>
      <c r="E79" s="74" t="s">
        <v>53</v>
      </c>
      <c r="F79" s="74" t="n">
        <v>5</v>
      </c>
      <c r="G79" s="74"/>
      <c r="H79" s="74" t="s">
        <v>54</v>
      </c>
      <c r="I79" s="141" t="n">
        <v>0</v>
      </c>
      <c r="J79" s="74"/>
      <c r="K79" s="74"/>
      <c r="L79" s="31"/>
      <c r="M79" s="31"/>
      <c r="N79" s="31"/>
      <c r="O79" s="31"/>
      <c r="P79" s="31"/>
      <c r="Q79" s="31"/>
      <c r="R79" s="19"/>
      <c r="S79" s="19"/>
      <c r="T79" s="19"/>
      <c r="U79" s="19"/>
      <c r="V79" s="19"/>
      <c r="W79" s="19"/>
      <c r="X79" s="19"/>
      <c r="Y79" s="19"/>
      <c r="Z79" s="19"/>
    </row>
    <row r="80" customFormat="false" ht="22.5" hidden="false" customHeight="true" outlineLevel="0" collapsed="false">
      <c r="A80" s="19"/>
      <c r="B80" s="58"/>
      <c r="C80" s="74" t="s">
        <v>55</v>
      </c>
      <c r="D80" s="74"/>
      <c r="E80" s="74" t="s">
        <v>56</v>
      </c>
      <c r="F80" s="74" t="n">
        <v>6</v>
      </c>
      <c r="G80" s="74"/>
      <c r="H80" s="74" t="s">
        <v>57</v>
      </c>
      <c r="I80" s="141" t="n">
        <v>0.075</v>
      </c>
      <c r="J80" s="74"/>
      <c r="K80" s="74"/>
      <c r="L80" s="31"/>
      <c r="M80" s="31"/>
      <c r="N80" s="31"/>
      <c r="O80" s="31"/>
      <c r="P80" s="31"/>
      <c r="Q80" s="31"/>
      <c r="R80" s="19"/>
      <c r="S80" s="19"/>
      <c r="T80" s="19"/>
      <c r="U80" s="19"/>
      <c r="V80" s="19"/>
      <c r="W80" s="19"/>
      <c r="X80" s="19"/>
      <c r="Y80" s="19"/>
      <c r="Z80" s="19"/>
    </row>
    <row r="81" customFormat="false" ht="22.5" hidden="false" customHeight="true" outlineLevel="0" collapsed="false">
      <c r="A81" s="19"/>
      <c r="B81" s="58"/>
      <c r="C81" s="74" t="s">
        <v>58</v>
      </c>
      <c r="D81" s="74"/>
      <c r="E81" s="74" t="s">
        <v>59</v>
      </c>
      <c r="F81" s="74" t="n">
        <v>1</v>
      </c>
      <c r="G81" s="74"/>
      <c r="H81" s="143" t="s">
        <v>60</v>
      </c>
      <c r="I81" s="141" t="n">
        <v>0.15</v>
      </c>
      <c r="J81" s="74"/>
      <c r="K81" s="74"/>
      <c r="L81" s="31"/>
      <c r="M81" s="31"/>
      <c r="N81" s="31"/>
      <c r="O81" s="31"/>
      <c r="P81" s="31"/>
      <c r="Q81" s="31"/>
      <c r="R81" s="19"/>
      <c r="S81" s="19"/>
      <c r="T81" s="19"/>
      <c r="U81" s="19"/>
      <c r="V81" s="19"/>
      <c r="W81" s="19"/>
      <c r="X81" s="19"/>
      <c r="Y81" s="19"/>
      <c r="Z81" s="19"/>
    </row>
    <row r="82" customFormat="false" ht="22.5" hidden="false" customHeight="true" outlineLevel="0" collapsed="false">
      <c r="A82" s="19"/>
      <c r="B82" s="58"/>
      <c r="C82" s="74" t="s">
        <v>61</v>
      </c>
      <c r="D82" s="74"/>
      <c r="E82" s="74" t="s">
        <v>62</v>
      </c>
      <c r="F82" s="74" t="n">
        <v>2</v>
      </c>
      <c r="G82" s="74"/>
      <c r="H82" s="74" t="s">
        <v>63</v>
      </c>
      <c r="I82" s="141" t="n">
        <v>0</v>
      </c>
      <c r="J82" s="74"/>
      <c r="K82" s="74"/>
      <c r="L82" s="31"/>
      <c r="M82" s="31"/>
      <c r="N82" s="31"/>
      <c r="O82" s="31"/>
      <c r="P82" s="31"/>
      <c r="Q82" s="31"/>
      <c r="R82" s="19"/>
      <c r="S82" s="19"/>
      <c r="T82" s="19"/>
      <c r="U82" s="19"/>
      <c r="V82" s="19"/>
      <c r="W82" s="19"/>
      <c r="X82" s="19"/>
      <c r="Y82" s="19"/>
      <c r="Z82" s="19"/>
    </row>
    <row r="83" customFormat="false" ht="22.5" hidden="false" customHeight="true" outlineLevel="0" collapsed="false">
      <c r="A83" s="19"/>
      <c r="B83" s="58"/>
      <c r="C83" s="74" t="s">
        <v>64</v>
      </c>
      <c r="D83" s="74"/>
      <c r="E83" s="74" t="s">
        <v>65</v>
      </c>
      <c r="F83" s="74" t="n">
        <v>3</v>
      </c>
      <c r="G83" s="74"/>
      <c r="H83" s="74" t="s">
        <v>66</v>
      </c>
      <c r="I83" s="141" t="n">
        <v>0.07</v>
      </c>
      <c r="J83" s="74"/>
      <c r="K83" s="74"/>
      <c r="L83" s="31"/>
      <c r="M83" s="31"/>
      <c r="N83" s="31"/>
      <c r="O83" s="31"/>
      <c r="P83" s="31"/>
      <c r="Q83" s="31"/>
      <c r="R83" s="19"/>
      <c r="S83" s="19"/>
      <c r="T83" s="19"/>
      <c r="U83" s="19"/>
      <c r="V83" s="19"/>
      <c r="W83" s="19"/>
      <c r="X83" s="19"/>
      <c r="Y83" s="19"/>
      <c r="Z83" s="19"/>
    </row>
    <row r="84" customFormat="false" ht="22.5" hidden="false" customHeight="true" outlineLevel="0" collapsed="false">
      <c r="A84" s="19"/>
      <c r="B84" s="58"/>
      <c r="C84" s="74" t="s">
        <v>67</v>
      </c>
      <c r="D84" s="74"/>
      <c r="E84" s="74" t="s">
        <v>68</v>
      </c>
      <c r="F84" s="74" t="n">
        <v>3.5</v>
      </c>
      <c r="G84" s="74"/>
      <c r="H84" s="74" t="s">
        <v>69</v>
      </c>
      <c r="I84" s="141" t="n">
        <v>0.14</v>
      </c>
      <c r="J84" s="143"/>
      <c r="K84" s="74" t="s">
        <v>70</v>
      </c>
      <c r="L84" s="31"/>
      <c r="M84" s="31"/>
      <c r="N84" s="31"/>
      <c r="O84" s="31"/>
      <c r="P84" s="31"/>
      <c r="Q84" s="31"/>
      <c r="R84" s="19"/>
      <c r="S84" s="19"/>
      <c r="T84" s="19"/>
      <c r="U84" s="19"/>
      <c r="V84" s="19"/>
      <c r="W84" s="19"/>
      <c r="X84" s="19"/>
      <c r="Y84" s="19"/>
      <c r="Z84" s="19"/>
    </row>
    <row r="85" customFormat="false" ht="22.5" hidden="false" customHeight="true" outlineLevel="0" collapsed="false">
      <c r="A85" s="19"/>
      <c r="B85" s="58"/>
      <c r="C85" s="74" t="s">
        <v>71</v>
      </c>
      <c r="D85" s="74"/>
      <c r="E85" s="74" t="s">
        <v>72</v>
      </c>
      <c r="F85" s="74" t="n">
        <v>4</v>
      </c>
      <c r="G85" s="74"/>
      <c r="H85" s="74" t="s">
        <v>55</v>
      </c>
      <c r="I85" s="141" t="n">
        <v>1</v>
      </c>
      <c r="J85" s="144"/>
      <c r="K85" s="74" t="s">
        <v>73</v>
      </c>
      <c r="L85" s="31"/>
      <c r="M85" s="31"/>
      <c r="N85" s="31"/>
      <c r="O85" s="31"/>
      <c r="P85" s="31"/>
      <c r="Q85" s="31"/>
      <c r="R85" s="19"/>
      <c r="S85" s="19"/>
      <c r="T85" s="19"/>
      <c r="U85" s="19"/>
      <c r="V85" s="19"/>
      <c r="W85" s="19"/>
      <c r="X85" s="19"/>
      <c r="Y85" s="19"/>
      <c r="Z85" s="19"/>
    </row>
    <row r="86" customFormat="false" ht="22.5" hidden="false" customHeight="true" outlineLevel="0" collapsed="false">
      <c r="A86" s="19"/>
      <c r="B86" s="58"/>
      <c r="C86" s="74" t="s">
        <v>74</v>
      </c>
      <c r="D86" s="74"/>
      <c r="E86" s="74" t="s">
        <v>75</v>
      </c>
      <c r="F86" s="74" t="n">
        <v>3</v>
      </c>
      <c r="G86" s="74"/>
      <c r="H86" s="74" t="s">
        <v>76</v>
      </c>
      <c r="I86" s="141" t="n">
        <v>1</v>
      </c>
      <c r="J86" s="143"/>
      <c r="K86" s="74"/>
      <c r="L86" s="31"/>
      <c r="M86" s="31"/>
      <c r="N86" s="31"/>
      <c r="O86" s="31"/>
      <c r="P86" s="31"/>
      <c r="Q86" s="31"/>
      <c r="R86" s="19"/>
      <c r="S86" s="19"/>
      <c r="T86" s="19"/>
      <c r="U86" s="19"/>
      <c r="V86" s="19"/>
      <c r="W86" s="19"/>
      <c r="X86" s="19"/>
      <c r="Y86" s="19"/>
      <c r="Z86" s="19"/>
    </row>
    <row r="87" customFormat="false" ht="22.5" hidden="false" customHeight="true" outlineLevel="0" collapsed="false">
      <c r="A87" s="19"/>
      <c r="B87" s="58"/>
      <c r="C87" s="74" t="s">
        <v>77</v>
      </c>
      <c r="D87" s="74"/>
      <c r="E87" s="74" t="s">
        <v>78</v>
      </c>
      <c r="F87" s="74" t="n">
        <v>3</v>
      </c>
      <c r="G87" s="74"/>
      <c r="H87" s="74" t="s">
        <v>79</v>
      </c>
      <c r="I87" s="141" t="n">
        <v>1</v>
      </c>
      <c r="J87" s="143"/>
      <c r="K87" s="74"/>
      <c r="L87" s="31"/>
      <c r="M87" s="31"/>
      <c r="N87" s="31"/>
      <c r="O87" s="31"/>
      <c r="P87" s="31"/>
      <c r="Q87" s="31"/>
      <c r="R87" s="19"/>
      <c r="S87" s="19"/>
      <c r="T87" s="19"/>
      <c r="U87" s="19"/>
      <c r="V87" s="19"/>
      <c r="W87" s="19"/>
      <c r="X87" s="19"/>
      <c r="Y87" s="19"/>
      <c r="Z87" s="19"/>
    </row>
    <row r="88" customFormat="false" ht="22.5" hidden="false" customHeight="true" outlineLevel="0" collapsed="false">
      <c r="A88" s="19"/>
      <c r="B88" s="58"/>
      <c r="C88" s="74" t="s">
        <v>80</v>
      </c>
      <c r="D88" s="74"/>
      <c r="E88" s="74" t="s">
        <v>55</v>
      </c>
      <c r="F88" s="74" t="n">
        <v>0.25</v>
      </c>
      <c r="G88" s="74"/>
      <c r="H88" s="74" t="s">
        <v>81</v>
      </c>
      <c r="I88" s="141" t="n">
        <v>1</v>
      </c>
      <c r="J88" s="144"/>
      <c r="K88" s="74"/>
      <c r="L88" s="31"/>
      <c r="M88" s="31"/>
      <c r="N88" s="31"/>
      <c r="O88" s="31"/>
      <c r="P88" s="31"/>
      <c r="Q88" s="31"/>
      <c r="R88" s="19"/>
      <c r="S88" s="19"/>
      <c r="T88" s="19"/>
      <c r="U88" s="19"/>
      <c r="V88" s="19"/>
      <c r="W88" s="19"/>
      <c r="X88" s="19"/>
      <c r="Y88" s="19"/>
      <c r="Z88" s="19"/>
    </row>
    <row r="89" customFormat="false" ht="22.5" hidden="false" customHeight="true" outlineLevel="0" collapsed="false">
      <c r="A89" s="19"/>
      <c r="B89" s="58"/>
      <c r="C89" s="74" t="s">
        <v>82</v>
      </c>
      <c r="D89" s="74"/>
      <c r="E89" s="74" t="s">
        <v>76</v>
      </c>
      <c r="F89" s="74" t="n">
        <v>0.25</v>
      </c>
      <c r="G89" s="74"/>
      <c r="H89" s="74" t="s">
        <v>83</v>
      </c>
      <c r="I89" s="141" t="n">
        <v>1</v>
      </c>
      <c r="J89" s="143"/>
      <c r="K89" s="74"/>
      <c r="L89" s="31"/>
      <c r="M89" s="31"/>
      <c r="N89" s="31"/>
      <c r="O89" s="31"/>
      <c r="P89" s="31"/>
      <c r="Q89" s="31"/>
      <c r="R89" s="19"/>
      <c r="S89" s="19"/>
      <c r="T89" s="19"/>
      <c r="U89" s="19"/>
      <c r="V89" s="19"/>
      <c r="W89" s="19"/>
      <c r="X89" s="19"/>
      <c r="Y89" s="19"/>
      <c r="Z89" s="19"/>
    </row>
    <row r="90" customFormat="false" ht="22.5" hidden="false" customHeight="true" outlineLevel="0" collapsed="false">
      <c r="A90" s="19"/>
      <c r="B90" s="58"/>
      <c r="C90" s="74"/>
      <c r="D90" s="74"/>
      <c r="E90" s="74" t="s">
        <v>79</v>
      </c>
      <c r="F90" s="74" t="n">
        <v>2</v>
      </c>
      <c r="G90" s="74"/>
      <c r="H90" s="74" t="s">
        <v>84</v>
      </c>
      <c r="I90" s="141" t="n">
        <v>1</v>
      </c>
      <c r="J90" s="74"/>
      <c r="K90" s="74"/>
      <c r="L90" s="31"/>
      <c r="M90" s="31"/>
      <c r="N90" s="31"/>
      <c r="O90" s="31"/>
      <c r="P90" s="31"/>
      <c r="Q90" s="31"/>
      <c r="R90" s="19"/>
      <c r="S90" s="19"/>
      <c r="T90" s="19"/>
      <c r="U90" s="19"/>
      <c r="V90" s="19"/>
      <c r="W90" s="19"/>
      <c r="X90" s="19"/>
      <c r="Y90" s="19"/>
      <c r="Z90" s="19"/>
    </row>
    <row r="91" customFormat="false" ht="22.5" hidden="false" customHeight="true" outlineLevel="0" collapsed="false">
      <c r="A91" s="19"/>
      <c r="B91" s="58"/>
      <c r="C91" s="145"/>
      <c r="D91" s="74"/>
      <c r="E91" s="74" t="s">
        <v>81</v>
      </c>
      <c r="F91" s="74" t="n">
        <v>4</v>
      </c>
      <c r="G91" s="74"/>
      <c r="H91" s="143" t="s">
        <v>51</v>
      </c>
      <c r="I91" s="141" t="n">
        <v>1</v>
      </c>
      <c r="J91" s="74"/>
      <c r="K91" s="74"/>
      <c r="L91" s="31"/>
      <c r="M91" s="31"/>
      <c r="N91" s="31"/>
      <c r="O91" s="31"/>
      <c r="P91" s="31"/>
      <c r="Q91" s="31"/>
      <c r="R91" s="19"/>
      <c r="S91" s="19"/>
      <c r="T91" s="19"/>
      <c r="U91" s="19"/>
      <c r="V91" s="19"/>
      <c r="W91" s="19"/>
      <c r="X91" s="19"/>
      <c r="Y91" s="19"/>
      <c r="Z91" s="19"/>
    </row>
    <row r="92" customFormat="false" ht="22.5" hidden="false" customHeight="true" outlineLevel="0" collapsed="false">
      <c r="A92" s="19"/>
      <c r="B92" s="58"/>
      <c r="C92" s="74"/>
      <c r="D92" s="74"/>
      <c r="E92" s="74" t="s">
        <v>85</v>
      </c>
      <c r="F92" s="74" t="n">
        <v>6</v>
      </c>
      <c r="G92" s="74"/>
      <c r="H92" s="74" t="s">
        <v>54</v>
      </c>
      <c r="I92" s="141" t="n">
        <v>0</v>
      </c>
      <c r="J92" s="74"/>
      <c r="K92" s="74"/>
      <c r="L92" s="31"/>
      <c r="M92" s="31"/>
      <c r="N92" s="31"/>
      <c r="O92" s="31"/>
      <c r="P92" s="31"/>
      <c r="Q92" s="31"/>
      <c r="R92" s="19"/>
      <c r="S92" s="19"/>
      <c r="T92" s="19"/>
      <c r="U92" s="19"/>
      <c r="V92" s="19"/>
      <c r="W92" s="19"/>
      <c r="X92" s="19"/>
      <c r="Y92" s="19"/>
      <c r="Z92" s="19"/>
    </row>
    <row r="93" customFormat="false" ht="22.5" hidden="false" customHeight="true" outlineLevel="0" collapsed="false">
      <c r="A93" s="19"/>
      <c r="B93" s="58"/>
      <c r="C93" s="74"/>
      <c r="D93" s="74"/>
      <c r="E93" s="74" t="s">
        <v>84</v>
      </c>
      <c r="F93" s="74" t="n">
        <v>4</v>
      </c>
      <c r="G93" s="74"/>
      <c r="H93" s="74" t="s">
        <v>71</v>
      </c>
      <c r="I93" s="141" t="n">
        <v>1</v>
      </c>
      <c r="J93" s="74"/>
      <c r="K93" s="74"/>
      <c r="L93" s="31"/>
      <c r="M93" s="31"/>
      <c r="N93" s="31"/>
      <c r="O93" s="31"/>
      <c r="P93" s="31"/>
      <c r="Q93" s="31"/>
      <c r="R93" s="19"/>
      <c r="S93" s="19"/>
      <c r="T93" s="19"/>
      <c r="U93" s="19"/>
      <c r="V93" s="19"/>
      <c r="W93" s="19"/>
      <c r="X93" s="19"/>
      <c r="Y93" s="19"/>
      <c r="Z93" s="19"/>
    </row>
    <row r="94" customFormat="false" ht="22.5" hidden="false" customHeight="true" outlineLevel="0" collapsed="false">
      <c r="A94" s="19"/>
      <c r="B94" s="58"/>
      <c r="C94" s="74"/>
      <c r="D94" s="74"/>
      <c r="E94" s="74" t="s">
        <v>71</v>
      </c>
      <c r="F94" s="74" t="n">
        <v>0.1428</v>
      </c>
      <c r="G94" s="74"/>
      <c r="H94" s="74" t="s">
        <v>74</v>
      </c>
      <c r="I94" s="141" t="n">
        <v>1</v>
      </c>
      <c r="J94" s="74"/>
      <c r="K94" s="74"/>
      <c r="L94" s="31"/>
      <c r="M94" s="31"/>
      <c r="N94" s="31"/>
      <c r="O94" s="31"/>
      <c r="P94" s="31"/>
      <c r="Q94" s="31"/>
      <c r="R94" s="19"/>
      <c r="S94" s="19"/>
      <c r="T94" s="19"/>
      <c r="U94" s="19"/>
      <c r="V94" s="19"/>
      <c r="W94" s="19"/>
      <c r="X94" s="19"/>
      <c r="Y94" s="19"/>
      <c r="Z94" s="19"/>
    </row>
    <row r="95" customFormat="false" ht="22.5" hidden="false" customHeight="true" outlineLevel="0" collapsed="false">
      <c r="A95" s="19"/>
      <c r="B95" s="58"/>
      <c r="C95" s="74"/>
      <c r="D95" s="74"/>
      <c r="E95" s="74" t="s">
        <v>74</v>
      </c>
      <c r="F95" s="74" t="n">
        <v>0.2</v>
      </c>
      <c r="G95" s="74"/>
      <c r="H95" s="74" t="s">
        <v>82</v>
      </c>
      <c r="I95" s="141" t="n">
        <v>1</v>
      </c>
      <c r="J95" s="74"/>
      <c r="K95" s="74"/>
      <c r="L95" s="31"/>
      <c r="M95" s="31"/>
      <c r="N95" s="31"/>
      <c r="O95" s="31"/>
      <c r="P95" s="31"/>
      <c r="Q95" s="31"/>
      <c r="R95" s="19"/>
      <c r="S95" s="19"/>
      <c r="T95" s="19"/>
      <c r="U95" s="19"/>
      <c r="V95" s="19"/>
      <c r="W95" s="19"/>
      <c r="X95" s="19"/>
      <c r="Y95" s="19"/>
      <c r="Z95" s="19"/>
    </row>
    <row r="96" customFormat="false" ht="22.5" hidden="false" customHeight="true" outlineLevel="0" collapsed="false">
      <c r="A96" s="19"/>
      <c r="B96" s="58"/>
      <c r="C96" s="74"/>
      <c r="D96" s="74"/>
      <c r="E96" s="74" t="s">
        <v>86</v>
      </c>
      <c r="F96" s="74" t="n">
        <v>0.5</v>
      </c>
      <c r="G96" s="74"/>
      <c r="H96" s="74"/>
      <c r="I96" s="74"/>
      <c r="J96" s="74"/>
      <c r="K96" s="74"/>
      <c r="L96" s="31"/>
      <c r="M96" s="31"/>
      <c r="N96" s="31"/>
      <c r="O96" s="31"/>
      <c r="P96" s="31"/>
      <c r="Q96" s="31"/>
      <c r="R96" s="19"/>
      <c r="S96" s="19"/>
      <c r="T96" s="19"/>
      <c r="U96" s="19"/>
      <c r="V96" s="19"/>
      <c r="W96" s="19"/>
      <c r="X96" s="19"/>
      <c r="Y96" s="19"/>
      <c r="Z96" s="19"/>
    </row>
    <row r="97" customFormat="false" ht="22.5" hidden="false" customHeight="true" outlineLevel="0" collapsed="false">
      <c r="A97" s="19"/>
      <c r="B97" s="58"/>
      <c r="C97" s="74"/>
      <c r="D97" s="74"/>
      <c r="E97" s="74" t="s">
        <v>77</v>
      </c>
      <c r="F97" s="74" t="n">
        <v>1</v>
      </c>
      <c r="G97" s="74"/>
      <c r="H97" s="74"/>
      <c r="I97" s="144"/>
      <c r="J97" s="74"/>
      <c r="K97" s="74"/>
      <c r="L97" s="31"/>
      <c r="M97" s="31"/>
      <c r="N97" s="31"/>
      <c r="O97" s="31"/>
      <c r="P97" s="31"/>
      <c r="Q97" s="31"/>
      <c r="R97" s="19"/>
      <c r="S97" s="19"/>
      <c r="T97" s="19"/>
      <c r="U97" s="19"/>
      <c r="V97" s="19"/>
      <c r="W97" s="19"/>
      <c r="X97" s="19"/>
      <c r="Y97" s="19"/>
      <c r="Z97" s="19"/>
    </row>
    <row r="98" customFormat="false" ht="22.5" hidden="false" customHeight="true" outlineLevel="0" collapsed="false">
      <c r="A98" s="19"/>
      <c r="B98" s="58"/>
      <c r="C98" s="74"/>
      <c r="D98" s="74"/>
      <c r="E98" s="74" t="s">
        <v>82</v>
      </c>
      <c r="F98" s="74" t="n">
        <v>0.25</v>
      </c>
      <c r="G98" s="74"/>
      <c r="H98" s="74"/>
      <c r="I98" s="144"/>
      <c r="J98" s="74"/>
      <c r="K98" s="74"/>
      <c r="L98" s="31"/>
      <c r="M98" s="31"/>
      <c r="N98" s="31"/>
      <c r="O98" s="31"/>
      <c r="P98" s="31"/>
      <c r="Q98" s="31"/>
      <c r="R98" s="19"/>
      <c r="S98" s="19"/>
      <c r="T98" s="19"/>
      <c r="U98" s="19"/>
      <c r="V98" s="19"/>
      <c r="W98" s="19"/>
      <c r="X98" s="19"/>
      <c r="Y98" s="19"/>
      <c r="Z98" s="19"/>
    </row>
    <row r="99" customFormat="false" ht="22.5" hidden="false" customHeight="true" outlineLevel="0" collapsed="false">
      <c r="A99" s="19"/>
      <c r="B99" s="58"/>
      <c r="C99" s="74"/>
      <c r="D99" s="74"/>
      <c r="E99" s="145"/>
      <c r="F99" s="145"/>
      <c r="G99" s="74"/>
      <c r="H99" s="74"/>
      <c r="I99" s="143"/>
      <c r="J99" s="74"/>
      <c r="K99" s="7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customFormat="false" ht="22.5" hidden="false" customHeight="true" outlineLevel="0" collapsed="false">
      <c r="A100" s="19"/>
      <c r="B100" s="58"/>
      <c r="C100" s="68" t="s">
        <v>29</v>
      </c>
      <c r="D100" s="74"/>
      <c r="E100" s="145"/>
      <c r="F100" s="145"/>
      <c r="G100" s="74"/>
      <c r="H100" s="74"/>
      <c r="I100" s="143"/>
      <c r="J100" s="74"/>
      <c r="K100" s="7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customFormat="false" ht="22.5" hidden="false" customHeight="true" outlineLevel="0" collapsed="false">
      <c r="A101" s="19"/>
      <c r="B101" s="58"/>
      <c r="C101" s="68" t="s">
        <v>87</v>
      </c>
      <c r="D101" s="74"/>
      <c r="E101" s="145"/>
      <c r="F101" s="145"/>
      <c r="G101" s="74"/>
      <c r="H101" s="74"/>
      <c r="I101" s="143"/>
      <c r="J101" s="74"/>
      <c r="K101" s="7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customFormat="false" ht="22.5" hidden="false" customHeight="true" outlineLevel="0" collapsed="false">
      <c r="A102" s="19"/>
      <c r="B102" s="58"/>
      <c r="C102" s="19"/>
      <c r="D102" s="19"/>
      <c r="G102" s="19"/>
      <c r="H102" s="19"/>
      <c r="I102" s="146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customFormat="false" ht="22.5" hidden="false" customHeight="true" outlineLevel="0" collapsed="false">
      <c r="A103" s="19"/>
      <c r="B103" s="58"/>
      <c r="C103" s="74" t="str">
        <f aca="false">IF(J45="no","no corresponde")</f>
        <v>no corresponde</v>
      </c>
      <c r="D103" s="19"/>
      <c r="G103" s="19"/>
      <c r="H103" s="147"/>
      <c r="I103" s="14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customFormat="false" ht="22.5" hidden="false" customHeight="true" outlineLevel="0" collapsed="false">
      <c r="A104" s="19"/>
      <c r="B104" s="58"/>
      <c r="C104" s="19"/>
      <c r="D104" s="19"/>
      <c r="G104" s="19"/>
      <c r="H104" s="19"/>
      <c r="I104" s="14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</sheetData>
  <sheetProtection algorithmName="SHA-512" hashValue="M1L+TSkYc950Jwk/W0WluUnJu0poBosxYZHd7QrCiPvPz2xw2yK7r8Ao77uG7N/0vFUtgTdU3TX9PDApwsouvA==" saltValue="GAeDFIn7qXt2mvFtI8JIkQ==" spinCount="100000" sheet="true" objects="true" scenarios="true" selectLockedCells="true"/>
  <mergeCells count="66">
    <mergeCell ref="F6:L6"/>
    <mergeCell ref="D8:J8"/>
    <mergeCell ref="P8:Q8"/>
    <mergeCell ref="D10:J10"/>
    <mergeCell ref="D12:F12"/>
    <mergeCell ref="I12:J12"/>
    <mergeCell ref="Q13:Q14"/>
    <mergeCell ref="D14:F14"/>
    <mergeCell ref="I14:J14"/>
    <mergeCell ref="L14:M14"/>
    <mergeCell ref="E16:F16"/>
    <mergeCell ref="J16:L16"/>
    <mergeCell ref="P16:Q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E41:F41"/>
    <mergeCell ref="K41:L41"/>
    <mergeCell ref="K42:L42"/>
    <mergeCell ref="K43:L43"/>
    <mergeCell ref="O43:P43"/>
    <mergeCell ref="K44:L44"/>
    <mergeCell ref="N44:Q44"/>
    <mergeCell ref="E45:I45"/>
    <mergeCell ref="K45:L45"/>
    <mergeCell ref="N45:Q45"/>
    <mergeCell ref="C46:Q46"/>
    <mergeCell ref="C47:D47"/>
    <mergeCell ref="E47:Q47"/>
    <mergeCell ref="C48:Q48"/>
    <mergeCell ref="C49:E49"/>
    <mergeCell ref="F49:Q49"/>
    <mergeCell ref="C50:Q50"/>
    <mergeCell ref="C52:D53"/>
    <mergeCell ref="E52:Q52"/>
    <mergeCell ref="E53:Q53"/>
    <mergeCell ref="C54:Q54"/>
    <mergeCell ref="C55:Q55"/>
    <mergeCell ref="D63:E63"/>
    <mergeCell ref="C65:Q65"/>
    <mergeCell ref="C66:Q66"/>
    <mergeCell ref="D70:E70"/>
    <mergeCell ref="N72:Q72"/>
    <mergeCell ref="D74:F74"/>
    <mergeCell ref="H74:I74"/>
  </mergeCells>
  <conditionalFormatting sqref="E17:E40">
    <cfRule type="expression" priority="2" aboveAverage="0" equalAverage="0" bottom="0" percent="0" rank="0" text="" dxfId="2">
      <formula>LEN(TRIM(E17))&gt;0</formula>
    </cfRule>
  </conditionalFormatting>
  <conditionalFormatting sqref="C17:C40 J45">
    <cfRule type="expression" priority="3" aboveAverage="0" equalAverage="0" bottom="0" percent="0" rank="0" text="" dxfId="3">
      <formula>LEN(TRIM(C17))&gt;0</formula>
    </cfRule>
  </conditionalFormatting>
  <dataValidations count="5">
    <dataValidation allowBlank="true" errorStyle="stop" operator="between" showDropDown="false" showErrorMessage="true" showInputMessage="false" sqref="P17:P40" type="list">
      <formula1>$K$83:$K$85</formula1>
      <formula2>0</formula2>
    </dataValidation>
    <dataValidation allowBlank="true" errorStyle="stop" operator="between" showDropDown="false" showErrorMessage="true" showInputMessage="false" sqref="C17:C40" type="list">
      <formula1>$C$75:$C$89</formula1>
      <formula2>0</formula2>
    </dataValidation>
    <dataValidation allowBlank="true" errorStyle="stop" operator="between" showDropDown="false" showErrorMessage="true" showInputMessage="false" sqref="J17:J40" type="list">
      <formula1>$H$75:$H$95</formula1>
      <formula2>0</formula2>
    </dataValidation>
    <dataValidation allowBlank="true" errorStyle="stop" operator="between" showDropDown="false" showErrorMessage="true" showInputMessage="false" sqref="J45" type="list">
      <formula1>$C$100:$C$101</formula1>
      <formula2>0</formula2>
    </dataValidation>
    <dataValidation allowBlank="true" errorStyle="stop" operator="between" showDropDown="false" showErrorMessage="true" showInputMessage="false" sqref="E17:E40" type="list">
      <formula1>$E$75:$E$98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8"/>
  <sheetViews>
    <sheetView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I49" activeCellId="0" sqref="I49"/>
    </sheetView>
  </sheetViews>
  <sheetFormatPr defaultColWidth="13.30078125" defaultRowHeight="12.75" zeroHeight="false" outlineLevelRow="0" outlineLevelCol="0"/>
  <cols>
    <col collapsed="false" customWidth="true" hidden="false" outlineLevel="0" max="5" min="5" style="0" width="17.58"/>
  </cols>
  <sheetData>
    <row r="1" customFormat="false" ht="15.75" hidden="false" customHeight="false" outlineLevel="0" collapsed="false">
      <c r="A1" s="148" t="s">
        <v>88</v>
      </c>
      <c r="B1" s="148"/>
      <c r="C1" s="148"/>
      <c r="D1" s="148"/>
      <c r="E1" s="148"/>
      <c r="F1" s="149"/>
      <c r="G1" s="149"/>
      <c r="H1" s="149"/>
      <c r="I1" s="149"/>
    </row>
    <row r="2" customFormat="false" ht="15" hidden="false" customHeight="false" outlineLevel="0" collapsed="false">
      <c r="A2" s="150"/>
      <c r="B2" s="150"/>
      <c r="C2" s="151" t="s">
        <v>18</v>
      </c>
      <c r="D2" s="151"/>
      <c r="E2" s="150"/>
      <c r="F2" s="151" t="s">
        <v>89</v>
      </c>
      <c r="G2" s="151"/>
      <c r="H2" s="150"/>
      <c r="I2" s="150" t="s">
        <v>90</v>
      </c>
    </row>
    <row r="3" customFormat="false" ht="15" hidden="false" customHeight="false" outlineLevel="0" collapsed="false">
      <c r="A3" s="150"/>
      <c r="B3" s="150"/>
      <c r="C3" s="150" t="s">
        <v>91</v>
      </c>
      <c r="D3" s="150" t="s">
        <v>92</v>
      </c>
      <c r="E3" s="150"/>
      <c r="F3" s="150" t="s">
        <v>93</v>
      </c>
      <c r="G3" s="150" t="s">
        <v>94</v>
      </c>
      <c r="H3" s="150"/>
      <c r="I3" s="150"/>
    </row>
    <row r="4" customFormat="false" ht="15" hidden="false" customHeight="false" outlineLevel="0" collapsed="false">
      <c r="A4" s="152" t="s">
        <v>95</v>
      </c>
      <c r="B4" s="150"/>
      <c r="C4" s="153" t="s">
        <v>96</v>
      </c>
      <c r="D4" s="153" t="s">
        <v>97</v>
      </c>
      <c r="E4" s="150"/>
      <c r="F4" s="153" t="s">
        <v>98</v>
      </c>
      <c r="G4" s="153" t="s">
        <v>99</v>
      </c>
      <c r="H4" s="150"/>
      <c r="I4" s="153" t="s">
        <v>100</v>
      </c>
    </row>
    <row r="5" customFormat="false" ht="15" hidden="false" customHeight="false" outlineLevel="0" collapsed="false">
      <c r="A5" s="152" t="s">
        <v>101</v>
      </c>
      <c r="B5" s="150"/>
      <c r="C5" s="153" t="s">
        <v>96</v>
      </c>
      <c r="D5" s="153" t="s">
        <v>97</v>
      </c>
      <c r="E5" s="150"/>
      <c r="F5" s="153" t="s">
        <v>98</v>
      </c>
      <c r="G5" s="153" t="s">
        <v>99</v>
      </c>
      <c r="H5" s="150"/>
      <c r="I5" s="153" t="s">
        <v>100</v>
      </c>
    </row>
    <row r="6" customFormat="false" ht="15" hidden="false" customHeight="false" outlineLevel="0" collapsed="false">
      <c r="A6" s="152" t="s">
        <v>102</v>
      </c>
      <c r="B6" s="150"/>
      <c r="C6" s="153" t="s">
        <v>96</v>
      </c>
      <c r="D6" s="153" t="s">
        <v>97</v>
      </c>
      <c r="E6" s="150"/>
      <c r="F6" s="153" t="s">
        <v>98</v>
      </c>
      <c r="G6" s="153" t="s">
        <v>99</v>
      </c>
      <c r="H6" s="150"/>
      <c r="I6" s="153" t="s">
        <v>103</v>
      </c>
    </row>
    <row r="7" customFormat="false" ht="15" hidden="false" customHeight="false" outlineLevel="0" collapsed="false">
      <c r="A7" s="154" t="s">
        <v>104</v>
      </c>
      <c r="B7" s="149"/>
      <c r="C7" s="153" t="s">
        <v>96</v>
      </c>
      <c r="D7" s="153" t="s">
        <v>97</v>
      </c>
      <c r="E7" s="150"/>
      <c r="F7" s="153" t="s">
        <v>98</v>
      </c>
      <c r="G7" s="153" t="s">
        <v>99</v>
      </c>
      <c r="H7" s="150"/>
      <c r="I7" s="153" t="s">
        <v>103</v>
      </c>
    </row>
    <row r="8" customFormat="false" ht="15" hidden="false" customHeight="false" outlineLevel="0" collapsed="false">
      <c r="A8" s="154" t="s">
        <v>77</v>
      </c>
      <c r="B8" s="149"/>
      <c r="C8" s="153" t="s">
        <v>96</v>
      </c>
      <c r="D8" s="153" t="s">
        <v>97</v>
      </c>
      <c r="E8" s="150"/>
      <c r="F8" s="153" t="s">
        <v>98</v>
      </c>
      <c r="G8" s="153" t="s">
        <v>99</v>
      </c>
      <c r="H8" s="150"/>
      <c r="I8" s="153" t="s">
        <v>103</v>
      </c>
    </row>
    <row r="9" customFormat="false" ht="15" hidden="false" customHeight="false" outlineLevel="0" collapsed="false">
      <c r="A9" s="154" t="s">
        <v>86</v>
      </c>
      <c r="B9" s="149"/>
      <c r="C9" s="153" t="s">
        <v>105</v>
      </c>
      <c r="D9" s="153" t="s">
        <v>97</v>
      </c>
      <c r="E9" s="150"/>
      <c r="F9" s="153" t="s">
        <v>98</v>
      </c>
      <c r="G9" s="153" t="s">
        <v>99</v>
      </c>
      <c r="H9" s="150"/>
      <c r="I9" s="153" t="s">
        <v>103</v>
      </c>
    </row>
    <row r="10" customFormat="false" ht="15" hidden="false" customHeight="false" outlineLevel="0" collapsed="false">
      <c r="A10" s="154" t="s">
        <v>106</v>
      </c>
      <c r="B10" s="149"/>
      <c r="C10" s="153" t="s">
        <v>107</v>
      </c>
      <c r="D10" s="153"/>
      <c r="E10" s="150"/>
      <c r="F10" s="153" t="s">
        <v>108</v>
      </c>
      <c r="G10" s="153" t="s">
        <v>108</v>
      </c>
      <c r="H10" s="150"/>
      <c r="I10" s="153" t="s">
        <v>103</v>
      </c>
    </row>
    <row r="11" customFormat="false" ht="15" hidden="false" customHeight="false" outlineLevel="0" collapsed="false">
      <c r="A11" s="149"/>
      <c r="B11" s="149"/>
      <c r="C11" s="149"/>
      <c r="D11" s="150"/>
      <c r="E11" s="150"/>
      <c r="F11" s="150"/>
      <c r="G11" s="150"/>
      <c r="H11" s="150"/>
      <c r="I11" s="150"/>
    </row>
    <row r="12" customFormat="false" ht="15" hidden="false" customHeight="false" outlineLevel="0" collapsed="false">
      <c r="A12" s="154" t="s">
        <v>109</v>
      </c>
      <c r="B12" s="149"/>
      <c r="C12" s="154" t="s">
        <v>110</v>
      </c>
      <c r="D12" s="150"/>
      <c r="E12" s="150"/>
      <c r="F12" s="150"/>
      <c r="G12" s="150"/>
      <c r="H12" s="150"/>
      <c r="I12" s="150"/>
    </row>
    <row r="13" customFormat="false" ht="15" hidden="false" customHeight="false" outlineLevel="0" collapsed="false">
      <c r="A13" s="154" t="s">
        <v>111</v>
      </c>
      <c r="B13" s="149"/>
      <c r="C13" s="154" t="s">
        <v>112</v>
      </c>
      <c r="D13" s="149"/>
      <c r="E13" s="150"/>
      <c r="F13" s="150"/>
      <c r="G13" s="150"/>
      <c r="H13" s="150"/>
      <c r="I13" s="150"/>
    </row>
    <row r="14" customFormat="false" ht="15" hidden="false" customHeight="false" outlineLevel="0" collapsed="false">
      <c r="A14" s="154" t="s">
        <v>113</v>
      </c>
      <c r="B14" s="153"/>
      <c r="C14" s="154" t="s">
        <v>114</v>
      </c>
      <c r="D14" s="149"/>
      <c r="E14" s="150"/>
      <c r="F14" s="150"/>
      <c r="G14" s="150"/>
      <c r="H14" s="150"/>
      <c r="I14" s="150"/>
    </row>
    <row r="15" customFormat="false" ht="15" hidden="false" customHeight="false" outlineLevel="0" collapsed="false">
      <c r="A15" s="154" t="s">
        <v>115</v>
      </c>
      <c r="B15" s="153"/>
      <c r="C15" s="154" t="s">
        <v>116</v>
      </c>
      <c r="D15" s="149"/>
      <c r="E15" s="150"/>
      <c r="F15" s="150"/>
      <c r="G15" s="150"/>
      <c r="H15" s="150"/>
      <c r="I15" s="150"/>
    </row>
    <row r="16" customFormat="false" ht="15" hidden="false" customHeight="false" outlineLevel="0" collapsed="false">
      <c r="A16" s="154" t="s">
        <v>117</v>
      </c>
      <c r="B16" s="153"/>
      <c r="C16" s="154" t="s">
        <v>118</v>
      </c>
      <c r="D16" s="149"/>
      <c r="E16" s="150"/>
      <c r="F16" s="150"/>
      <c r="G16" s="150"/>
      <c r="H16" s="150"/>
      <c r="I16" s="150"/>
    </row>
    <row r="17" customFormat="false" ht="15" hidden="false" customHeight="false" outlineLevel="0" collapsed="false">
      <c r="A17" s="149"/>
      <c r="B17" s="150"/>
      <c r="C17" s="149"/>
      <c r="D17" s="149"/>
      <c r="E17" s="150"/>
      <c r="F17" s="150"/>
      <c r="G17" s="150"/>
      <c r="H17" s="150"/>
      <c r="I17" s="150"/>
    </row>
    <row r="18" customFormat="false" ht="15" hidden="false" customHeight="false" outlineLevel="0" collapsed="false">
      <c r="A18" s="149" t="s">
        <v>119</v>
      </c>
      <c r="B18" s="150"/>
      <c r="C18" s="149"/>
      <c r="D18" s="149"/>
      <c r="E18" s="150"/>
      <c r="F18" s="150"/>
      <c r="G18" s="150"/>
      <c r="H18" s="150"/>
      <c r="I18" s="150"/>
    </row>
    <row r="19" customFormat="false" ht="15" hidden="false" customHeight="false" outlineLevel="0" collapsed="false">
      <c r="A19" s="155" t="s">
        <v>120</v>
      </c>
      <c r="B19" s="155"/>
      <c r="C19" s="155"/>
      <c r="D19" s="149"/>
      <c r="E19" s="150"/>
      <c r="F19" s="150"/>
      <c r="G19" s="150"/>
      <c r="H19" s="150"/>
      <c r="I19" s="150"/>
    </row>
    <row r="20" customFormat="false" ht="15" hidden="false" customHeight="false" outlineLevel="0" collapsed="false">
      <c r="A20" s="155" t="s">
        <v>121</v>
      </c>
      <c r="B20" s="155"/>
      <c r="C20" s="155"/>
      <c r="D20" s="155"/>
      <c r="E20" s="155"/>
      <c r="F20" s="149"/>
      <c r="G20" s="150"/>
      <c r="H20" s="150"/>
      <c r="I20" s="150"/>
    </row>
    <row r="21" customFormat="false" ht="15" hidden="false" customHeight="false" outlineLevel="0" collapsed="false">
      <c r="A21" s="155" t="s">
        <v>122</v>
      </c>
      <c r="B21" s="155"/>
      <c r="C21" s="155"/>
      <c r="D21" s="155"/>
      <c r="E21" s="155"/>
      <c r="F21" s="149"/>
      <c r="G21" s="149"/>
      <c r="H21" s="149"/>
      <c r="I21" s="149"/>
    </row>
    <row r="22" customFormat="false" ht="15" hidden="false" customHeight="false" outlineLevel="0" collapsed="false">
      <c r="A22" s="149"/>
      <c r="B22" s="149"/>
      <c r="C22" s="149"/>
      <c r="D22" s="149"/>
      <c r="E22" s="149"/>
      <c r="F22" s="149"/>
      <c r="G22" s="149"/>
      <c r="H22" s="149"/>
      <c r="I22" s="149"/>
    </row>
    <row r="23" customFormat="false" ht="15.75" hidden="false" customHeight="false" outlineLevel="0" collapsed="false">
      <c r="A23" s="148" t="s">
        <v>123</v>
      </c>
      <c r="B23" s="148"/>
      <c r="C23" s="148"/>
      <c r="D23" s="149"/>
      <c r="E23" s="149"/>
      <c r="F23" s="149"/>
      <c r="G23" s="149"/>
      <c r="H23" s="149"/>
      <c r="I23" s="149"/>
    </row>
    <row r="24" customFormat="false" ht="15" hidden="false" customHeight="false" outlineLevel="0" collapsed="false">
      <c r="A24" s="156" t="s">
        <v>124</v>
      </c>
      <c r="B24" s="156"/>
      <c r="C24" s="157" t="s">
        <v>125</v>
      </c>
      <c r="D24" s="157"/>
      <c r="E24" s="149"/>
      <c r="F24" s="149"/>
      <c r="G24" s="149"/>
      <c r="H24" s="149"/>
      <c r="I24" s="149"/>
    </row>
    <row r="25" customFormat="false" ht="15" hidden="false" customHeight="false" outlineLevel="0" collapsed="false">
      <c r="A25" s="152" t="s">
        <v>126</v>
      </c>
      <c r="B25" s="150"/>
      <c r="C25" s="152" t="s">
        <v>127</v>
      </c>
      <c r="D25" s="149"/>
      <c r="E25" s="149"/>
      <c r="F25" s="149"/>
      <c r="G25" s="149"/>
      <c r="H25" s="149"/>
      <c r="I25" s="149"/>
    </row>
    <row r="26" customFormat="false" ht="15" hidden="false" customHeight="false" outlineLevel="0" collapsed="false">
      <c r="A26" s="152" t="s">
        <v>128</v>
      </c>
      <c r="B26" s="150"/>
      <c r="C26" s="158" t="n">
        <v>0.5</v>
      </c>
      <c r="D26" s="149"/>
      <c r="E26" s="149"/>
      <c r="F26" s="149"/>
      <c r="G26" s="149"/>
      <c r="H26" s="149"/>
      <c r="I26" s="149"/>
    </row>
    <row r="27" customFormat="false" ht="15" hidden="false" customHeight="false" outlineLevel="0" collapsed="false">
      <c r="A27" s="152" t="s">
        <v>129</v>
      </c>
      <c r="B27" s="150"/>
      <c r="C27" s="158" t="n">
        <v>1</v>
      </c>
      <c r="D27" s="149"/>
      <c r="E27" s="149"/>
      <c r="F27" s="149"/>
      <c r="G27" s="149"/>
      <c r="H27" s="149"/>
      <c r="I27" s="149"/>
    </row>
    <row r="28" customFormat="false" ht="15" hidden="false" customHeight="false" outlineLevel="0" collapsed="false">
      <c r="A28" s="156"/>
      <c r="B28" s="150"/>
      <c r="C28" s="150"/>
      <c r="D28" s="156"/>
      <c r="E28" s="149"/>
      <c r="F28" s="149"/>
      <c r="G28" s="149"/>
      <c r="H28" s="149"/>
      <c r="I28" s="149"/>
    </row>
    <row r="29" customFormat="false" ht="15.75" hidden="false" customHeight="false" outlineLevel="0" collapsed="false">
      <c r="A29" s="159" t="s">
        <v>130</v>
      </c>
      <c r="B29" s="149"/>
      <c r="C29" s="149"/>
      <c r="D29" s="149"/>
      <c r="E29" s="149"/>
      <c r="F29" s="149"/>
      <c r="G29" s="149"/>
      <c r="H29" s="149"/>
      <c r="I29" s="149"/>
    </row>
    <row r="30" customFormat="false" ht="15.75" hidden="false" customHeight="false" outlineLevel="0" collapsed="false">
      <c r="A30" s="159"/>
      <c r="B30" s="149"/>
      <c r="C30" s="149"/>
      <c r="D30" s="149"/>
      <c r="E30" s="149"/>
      <c r="F30" s="149"/>
      <c r="G30" s="149"/>
      <c r="H30" s="149"/>
      <c r="I30" s="149"/>
    </row>
    <row r="31" customFormat="false" ht="15" hidden="false" customHeight="false" outlineLevel="0" collapsed="false">
      <c r="A31" s="155" t="s">
        <v>131</v>
      </c>
      <c r="B31" s="155"/>
      <c r="C31" s="155"/>
      <c r="D31" s="149"/>
      <c r="E31" s="149"/>
      <c r="F31" s="149"/>
      <c r="G31" s="149"/>
      <c r="H31" s="149"/>
      <c r="I31" s="149"/>
    </row>
    <row r="32" customFormat="false" ht="15" hidden="false" customHeight="false" outlineLevel="0" collapsed="false">
      <c r="A32" s="160" t="s">
        <v>132</v>
      </c>
      <c r="B32" s="149"/>
      <c r="C32" s="154" t="s">
        <v>133</v>
      </c>
      <c r="D32" s="149"/>
      <c r="E32" s="149"/>
      <c r="F32" s="149"/>
      <c r="G32" s="149"/>
      <c r="H32" s="149"/>
      <c r="I32" s="149"/>
    </row>
    <row r="33" customFormat="false" ht="15" hidden="false" customHeight="false" outlineLevel="0" collapsed="false">
      <c r="A33" s="160" t="s">
        <v>134</v>
      </c>
      <c r="B33" s="149"/>
      <c r="C33" s="154" t="s">
        <v>133</v>
      </c>
      <c r="D33" s="149"/>
      <c r="E33" s="149"/>
      <c r="F33" s="149"/>
      <c r="G33" s="149"/>
      <c r="H33" s="149"/>
      <c r="I33" s="149"/>
    </row>
    <row r="34" customFormat="false" ht="15" hidden="false" customHeight="false" outlineLevel="0" collapsed="false">
      <c r="A34" s="160" t="s">
        <v>135</v>
      </c>
      <c r="B34" s="149"/>
      <c r="C34" s="154" t="s">
        <v>133</v>
      </c>
      <c r="D34" s="149"/>
      <c r="E34" s="149"/>
      <c r="F34" s="149"/>
      <c r="G34" s="149"/>
      <c r="H34" s="149"/>
      <c r="I34" s="149"/>
    </row>
    <row r="35" customFormat="false" ht="15" hidden="false" customHeight="false" outlineLevel="0" collapsed="false">
      <c r="A35" s="160" t="s">
        <v>136</v>
      </c>
      <c r="B35" s="149"/>
      <c r="C35" s="154" t="s">
        <v>137</v>
      </c>
      <c r="D35" s="149"/>
      <c r="E35" s="149"/>
      <c r="F35" s="149"/>
      <c r="G35" s="149"/>
      <c r="H35" s="149"/>
      <c r="I35" s="149"/>
    </row>
    <row r="36" customFormat="false" ht="15" hidden="false" customHeight="false" outlineLevel="0" collapsed="false">
      <c r="A36" s="160" t="s">
        <v>138</v>
      </c>
      <c r="B36" s="149"/>
      <c r="C36" s="154" t="s">
        <v>137</v>
      </c>
      <c r="D36" s="149"/>
      <c r="E36" s="149"/>
      <c r="F36" s="149"/>
      <c r="G36" s="149"/>
      <c r="H36" s="149"/>
      <c r="I36" s="149"/>
    </row>
    <row r="37" customFormat="false" ht="15" hidden="false" customHeight="false" outlineLevel="0" collapsed="false">
      <c r="A37" s="160" t="s">
        <v>139</v>
      </c>
      <c r="B37" s="149"/>
      <c r="C37" s="154" t="s">
        <v>140</v>
      </c>
      <c r="D37" s="149"/>
      <c r="E37" s="149"/>
      <c r="F37" s="149"/>
      <c r="G37" s="149"/>
      <c r="H37" s="149"/>
      <c r="I37" s="149"/>
    </row>
    <row r="38" customFormat="false" ht="15" hidden="false" customHeight="false" outlineLevel="0" collapsed="false">
      <c r="A38" s="160" t="s">
        <v>141</v>
      </c>
      <c r="B38" s="149"/>
      <c r="C38" s="154" t="s">
        <v>140</v>
      </c>
      <c r="D38" s="149"/>
      <c r="E38" s="149"/>
      <c r="F38" s="149"/>
      <c r="G38" s="149"/>
      <c r="H38" s="149"/>
      <c r="I38" s="149"/>
    </row>
    <row r="39" customFormat="false" ht="15" hidden="false" customHeight="false" outlineLevel="0" collapsed="false">
      <c r="A39" s="160" t="s">
        <v>142</v>
      </c>
      <c r="B39" s="149"/>
      <c r="C39" s="154" t="s">
        <v>140</v>
      </c>
      <c r="D39" s="149"/>
      <c r="E39" s="149"/>
      <c r="F39" s="149"/>
      <c r="G39" s="149"/>
      <c r="H39" s="149"/>
      <c r="I39" s="149"/>
    </row>
    <row r="40" customFormat="false" ht="15" hidden="false" customHeight="false" outlineLevel="0" collapsed="false">
      <c r="A40" s="160" t="s">
        <v>143</v>
      </c>
      <c r="B40" s="149"/>
      <c r="C40" s="154" t="s">
        <v>140</v>
      </c>
      <c r="D40" s="149"/>
      <c r="E40" s="149"/>
      <c r="F40" s="149"/>
      <c r="G40" s="149"/>
      <c r="H40" s="149"/>
      <c r="I40" s="149"/>
    </row>
    <row r="41" customFormat="false" ht="15" hidden="false" customHeight="false" outlineLevel="0" collapsed="false">
      <c r="A41" s="149"/>
      <c r="B41" s="149"/>
      <c r="C41" s="149"/>
      <c r="D41" s="149"/>
      <c r="E41" s="149"/>
      <c r="F41" s="149"/>
      <c r="G41" s="149"/>
      <c r="H41" s="149"/>
      <c r="I41" s="149"/>
    </row>
    <row r="42" customFormat="false" ht="15" hidden="false" customHeight="false" outlineLevel="0" collapsed="false">
      <c r="A42" s="157" t="s">
        <v>144</v>
      </c>
      <c r="B42" s="157"/>
      <c r="C42" s="157"/>
      <c r="D42" s="157"/>
      <c r="E42" s="157"/>
      <c r="F42" s="157"/>
      <c r="G42" s="157"/>
      <c r="H42" s="157"/>
      <c r="I42" s="157"/>
    </row>
    <row r="43" customFormat="false" ht="15" hidden="false" customHeight="false" outlineLevel="0" collapsed="false">
      <c r="A43" s="156"/>
      <c r="B43" s="156"/>
      <c r="C43" s="156"/>
      <c r="D43" s="156"/>
      <c r="E43" s="156"/>
      <c r="F43" s="156"/>
      <c r="G43" s="156"/>
      <c r="H43" s="156"/>
      <c r="I43" s="156"/>
    </row>
    <row r="44" customFormat="false" ht="15.75" hidden="false" customHeight="false" outlineLevel="0" collapsed="false">
      <c r="A44" s="159" t="s">
        <v>145</v>
      </c>
      <c r="B44" s="149"/>
      <c r="C44" s="149"/>
      <c r="D44" s="149"/>
      <c r="E44" s="149"/>
      <c r="F44" s="149"/>
      <c r="G44" s="149"/>
      <c r="H44" s="149"/>
      <c r="I44" s="149"/>
    </row>
    <row r="45" customFormat="false" ht="15.75" hidden="false" customHeight="false" outlineLevel="0" collapsed="false">
      <c r="A45" s="161" t="s">
        <v>146</v>
      </c>
      <c r="B45" s="149"/>
      <c r="C45" s="149"/>
      <c r="D45" s="149"/>
      <c r="E45" s="149"/>
      <c r="F45" s="149"/>
      <c r="G45" s="149"/>
      <c r="H45" s="149"/>
      <c r="I45" s="149"/>
    </row>
    <row r="46" customFormat="false" ht="15" hidden="false" customHeight="false" outlineLevel="0" collapsed="false">
      <c r="A46" s="154" t="s">
        <v>147</v>
      </c>
      <c r="B46" s="149"/>
      <c r="C46" s="154" t="s">
        <v>148</v>
      </c>
      <c r="D46" s="149"/>
      <c r="E46" s="149"/>
      <c r="F46" s="149"/>
      <c r="G46" s="149"/>
      <c r="H46" s="149"/>
      <c r="I46" s="149"/>
    </row>
    <row r="47" customFormat="false" ht="15" hidden="false" customHeight="false" outlineLevel="0" collapsed="false">
      <c r="A47" s="154" t="s">
        <v>149</v>
      </c>
      <c r="B47" s="149"/>
      <c r="C47" s="154" t="s">
        <v>150</v>
      </c>
      <c r="D47" s="149"/>
      <c r="E47" s="149"/>
      <c r="F47" s="149"/>
      <c r="G47" s="149"/>
      <c r="H47" s="149"/>
      <c r="I47" s="149"/>
    </row>
    <row r="48" customFormat="false" ht="15" hidden="false" customHeight="false" outlineLevel="0" collapsed="false">
      <c r="A48" s="154" t="s">
        <v>151</v>
      </c>
      <c r="B48" s="149"/>
      <c r="C48" s="154" t="s">
        <v>152</v>
      </c>
      <c r="D48" s="149"/>
      <c r="E48" s="149"/>
      <c r="F48" s="149"/>
      <c r="G48" s="149"/>
      <c r="H48" s="149"/>
      <c r="I48" s="149"/>
    </row>
  </sheetData>
  <sheetProtection sheet="true" password="cc63" objects="true" scenarios="true" selectLockedCells="true"/>
  <mergeCells count="11">
    <mergeCell ref="A1:E1"/>
    <mergeCell ref="C2:D2"/>
    <mergeCell ref="F2:G2"/>
    <mergeCell ref="C10:D10"/>
    <mergeCell ref="A19:C19"/>
    <mergeCell ref="A20:E20"/>
    <mergeCell ref="A21:E21"/>
    <mergeCell ref="A23:C23"/>
    <mergeCell ref="C24:D24"/>
    <mergeCell ref="A31:C31"/>
    <mergeCell ref="A42:I42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425</TotalTime>
  <Application>LibreOffice/7.3.3.2$Windows_X86_64 LibreOffice_project/d1d0ea68f081ee2800a922cac8f79445e4603348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2020-08-12T13:24:31Z</dcterms:created>
  <dc:creator>Santiago</dc:creator>
  <dc:description/>
  <dc:language>es-ES</dc:language>
  <cp:lastModifiedBy/>
  <dcterms:modified xsi:type="dcterms:W3CDTF">2024-03-11T11:44:58Z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