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ECRETO 143 FORMULARIOS CONTABLES\Versión Final solo MEF\"/>
    </mc:Choice>
  </mc:AlternateContent>
  <bookViews>
    <workbookView xWindow="0" yWindow="0" windowWidth="20490" windowHeight="7020"/>
  </bookViews>
  <sheets>
    <sheet name="F9" sheetId="4" r:id="rId1"/>
    <sheet name="Ejemplo F9 " sheetId="3" r:id="rId2"/>
  </sheets>
  <definedNames>
    <definedName name="_xlnm.Print_Area" localSheetId="1">'Ejemplo F9 '!$B$1:$K$135</definedName>
    <definedName name="_xlnm.Print_Area" localSheetId="0">'F9'!$B$1:$K$135</definedName>
  </definedNames>
  <calcPr calcId="162913"/>
</workbook>
</file>

<file path=xl/calcChain.xml><?xml version="1.0" encoding="utf-8"?>
<calcChain xmlns="http://schemas.openxmlformats.org/spreadsheetml/2006/main">
  <c r="C111" i="4" l="1"/>
  <c r="E92" i="4"/>
  <c r="D92" i="4"/>
  <c r="H85" i="4"/>
  <c r="I85" i="4"/>
  <c r="J83" i="4"/>
  <c r="I83" i="4"/>
  <c r="H83" i="4" s="1"/>
  <c r="G83" i="4"/>
  <c r="D80" i="4"/>
  <c r="E53" i="4"/>
  <c r="I46" i="4"/>
  <c r="D53" i="4"/>
  <c r="H46" i="4"/>
  <c r="G45" i="4"/>
  <c r="G44" i="4"/>
  <c r="D41" i="4"/>
  <c r="C111" i="3"/>
  <c r="D111" i="3"/>
  <c r="I103" i="3" l="1"/>
  <c r="D105" i="3"/>
  <c r="D102" i="3"/>
  <c r="C102" i="3"/>
  <c r="C105" i="3"/>
  <c r="D56" i="3"/>
  <c r="D41" i="3"/>
  <c r="E53" i="3"/>
  <c r="D53" i="3"/>
  <c r="H46" i="3"/>
  <c r="I46" i="3"/>
  <c r="C62" i="3"/>
  <c r="H45" i="3" l="1"/>
  <c r="H44" i="3"/>
  <c r="I45" i="3"/>
  <c r="I44" i="3"/>
  <c r="J83" i="3" l="1"/>
  <c r="G83" i="3"/>
  <c r="G45" i="3"/>
  <c r="G44" i="3"/>
  <c r="D91" i="3" l="1"/>
  <c r="D78" i="3"/>
  <c r="D62" i="3"/>
  <c r="J44" i="3"/>
  <c r="J45" i="3"/>
  <c r="J103" i="3" l="1"/>
  <c r="I62" i="3" l="1"/>
  <c r="J105" i="4" l="1"/>
  <c r="I105" i="4"/>
  <c r="J65" i="4"/>
  <c r="I65" i="4"/>
  <c r="D111" i="4"/>
  <c r="C47" i="4"/>
  <c r="D52" i="4" s="1"/>
  <c r="D39" i="4"/>
  <c r="E36" i="4"/>
  <c r="D23" i="4"/>
  <c r="C23" i="4"/>
  <c r="E23" i="4" s="1"/>
  <c r="E22" i="4"/>
  <c r="E21" i="4"/>
  <c r="D13" i="4"/>
  <c r="C86" i="3"/>
  <c r="D77" i="3"/>
  <c r="E74" i="3"/>
  <c r="K103" i="3" s="1"/>
  <c r="J62" i="3"/>
  <c r="D39" i="3"/>
  <c r="E37" i="3"/>
  <c r="E36" i="3"/>
  <c r="E38" i="3"/>
  <c r="E93" i="4" l="1"/>
  <c r="E54" i="4"/>
  <c r="E62" i="3"/>
  <c r="E63" i="3"/>
  <c r="G103" i="3"/>
  <c r="E22" i="3" l="1"/>
  <c r="E21" i="3"/>
  <c r="D23" i="3"/>
  <c r="C23" i="3"/>
  <c r="E23" i="3" l="1"/>
  <c r="E54" i="3"/>
  <c r="E56" i="3"/>
  <c r="E75" i="4"/>
  <c r="E76" i="4"/>
  <c r="C86" i="4"/>
  <c r="D91" i="4" s="1"/>
  <c r="D77" i="4"/>
  <c r="C77" i="4"/>
  <c r="E74" i="4"/>
  <c r="C39" i="4"/>
  <c r="E38" i="4"/>
  <c r="E37" i="4"/>
  <c r="C78" i="4" l="1"/>
  <c r="D78" i="4"/>
  <c r="D13" i="3"/>
  <c r="C77" i="3" l="1"/>
  <c r="B63" i="3"/>
  <c r="B102" i="3" s="1"/>
  <c r="B62" i="3"/>
  <c r="G62" i="3" s="1"/>
  <c r="C47" i="3"/>
  <c r="D52" i="3" s="1"/>
  <c r="C39" i="3"/>
  <c r="C65" i="3" s="1"/>
  <c r="C80" i="3" s="1"/>
  <c r="C63" i="3" l="1"/>
  <c r="C78" i="3"/>
  <c r="G102" i="3"/>
  <c r="G63" i="3"/>
  <c r="D95" i="3"/>
  <c r="K62" i="3"/>
  <c r="D63" i="3" l="1"/>
  <c r="D65" i="3" s="1"/>
  <c r="I63" i="3"/>
  <c r="I102" i="3" s="1"/>
  <c r="I105" i="3" s="1"/>
  <c r="E93" i="3"/>
  <c r="J63" i="3"/>
  <c r="J65" i="3" s="1"/>
  <c r="K63" i="3"/>
  <c r="I65" i="3" l="1"/>
  <c r="D80" i="3"/>
  <c r="I85" i="3" s="1"/>
  <c r="K102" i="3"/>
  <c r="E102" i="3"/>
  <c r="I83" i="3" l="1"/>
  <c r="H83" i="3" s="1"/>
  <c r="H85" i="3" s="1"/>
  <c r="D92" i="3" s="1"/>
  <c r="E92" i="3"/>
  <c r="J102" i="3"/>
  <c r="J105" i="3" s="1"/>
</calcChain>
</file>

<file path=xl/comments1.xml><?xml version="1.0" encoding="utf-8"?>
<comments xmlns="http://schemas.openxmlformats.org/spreadsheetml/2006/main">
  <authors>
    <author>Karem Poulsen</author>
    <author>vsadres</author>
  </authors>
  <commentList>
    <comment ref="D13" authorId="0" shapeId="0">
      <text>
        <r>
          <rPr>
            <sz val="9"/>
            <color indexed="81"/>
            <rFont val="Tahoma"/>
            <family val="2"/>
          </rPr>
          <t>1+2</t>
        </r>
      </text>
    </comment>
    <comment ref="C16" authorId="0" shapeId="0">
      <text>
        <r>
          <rPr>
            <sz val="9"/>
            <color indexed="81"/>
            <rFont val="Tahoma"/>
            <family val="2"/>
          </rPr>
          <t>Nº de expediente/s de los otros proyectos de inversión correspondientes al punto 2)</t>
        </r>
      </text>
    </comment>
    <comment ref="D93" authorId="1" shapeId="0">
      <text>
        <r>
          <rPr>
            <b/>
            <sz val="9"/>
            <color indexed="81"/>
            <rFont val="Tahoma"/>
            <family val="2"/>
          </rPr>
          <t>FIFO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Karem Poulsen</author>
    <author>ana.perdomo</author>
  </authors>
  <commentList>
    <comment ref="D13" authorId="0" shapeId="0">
      <text>
        <r>
          <rPr>
            <sz val="9"/>
            <color indexed="81"/>
            <rFont val="Tahoma"/>
            <family val="2"/>
          </rPr>
          <t>1+2</t>
        </r>
      </text>
    </comment>
    <comment ref="C16" authorId="0" shapeId="0">
      <text>
        <r>
          <rPr>
            <sz val="9"/>
            <color indexed="81"/>
            <rFont val="Tahoma"/>
            <family val="2"/>
          </rPr>
          <t>Nº de expediente/s de los otros proyectos de inversión correspondientes al punto 2)</t>
        </r>
      </text>
    </comment>
    <comment ref="B37" authorId="1" shapeId="0">
      <text>
        <r>
          <rPr>
            <sz val="11"/>
            <color indexed="81"/>
            <rFont val="Tahoma"/>
            <family val="2"/>
          </rPr>
          <t>Num i, Art. 24 Dec. 143/018:
Las inversiones efectivamente realizadas en el período comprendido entre el inicio del ejercicio y el plazo establecido para la presentación de la delaracion jurada de IRAE, se podrán considerar efectuadas en dicho ejercicio a los efectos de los beneficios establecidos en el presente Dec.</t>
        </r>
      </text>
    </comment>
  </commentList>
</comments>
</file>

<file path=xl/sharedStrings.xml><?xml version="1.0" encoding="utf-8"?>
<sst xmlns="http://schemas.openxmlformats.org/spreadsheetml/2006/main" count="270" uniqueCount="109">
  <si>
    <t>% EXONERACIÓN</t>
  </si>
  <si>
    <t>$</t>
  </si>
  <si>
    <t>UI</t>
  </si>
  <si>
    <t>COT. UI</t>
  </si>
  <si>
    <t>TOTAL BENEFICIOS FISCALES UTILIZADOS</t>
  </si>
  <si>
    <t>Inversión mm/aa</t>
  </si>
  <si>
    <t>Costo de adquisición $</t>
  </si>
  <si>
    <t>% exoneración efectivamente utilizada</t>
  </si>
  <si>
    <t>Vida útil remanente</t>
  </si>
  <si>
    <t>VENTA DE BIENES</t>
  </si>
  <si>
    <t>Mes/año de adquisición</t>
  </si>
  <si>
    <t>Mes/año de venta</t>
  </si>
  <si>
    <t>MONTO A DEVOLVER $</t>
  </si>
  <si>
    <t>AÑO VENTA XX</t>
  </si>
  <si>
    <t>Empresa nueva</t>
  </si>
  <si>
    <t>Impuesto a pagar</t>
  </si>
  <si>
    <t>NO</t>
  </si>
  <si>
    <t>SUSPENSIÓN DEL PLAZO DE EXONERACIÓN</t>
  </si>
  <si>
    <t>INDICAR EJERCICIO/S</t>
  </si>
  <si>
    <t>EJ. QUE SE INFORMA</t>
  </si>
  <si>
    <t>FORMULARIO N° 9</t>
  </si>
  <si>
    <t>USO DEL BENEFICIO EN EL IRAE</t>
  </si>
  <si>
    <t>DECRETO Nº 143/018</t>
  </si>
  <si>
    <t>DATOS DE LA EMPRESA</t>
  </si>
  <si>
    <t>DATOS DEL PROYECTO</t>
  </si>
  <si>
    <t>Razón Social</t>
  </si>
  <si>
    <t>Nº de RUT</t>
  </si>
  <si>
    <t>Fecha de cierre</t>
  </si>
  <si>
    <t>Fecha de presentación</t>
  </si>
  <si>
    <t>N° exp.</t>
  </si>
  <si>
    <t>MONTO EXONERADO LINEA 346 F. 2148/2149</t>
  </si>
  <si>
    <t>1)  ASOCIADO AL PROYECTO QUE SE INFORMA</t>
  </si>
  <si>
    <t>2) ASOCIADO A OTROS PROYECTOS</t>
  </si>
  <si>
    <t>N° proyecto asociado</t>
  </si>
  <si>
    <t>BENEFICIO S/RESOLUCIÓN (UI)</t>
  </si>
  <si>
    <t>INVERSIÓN ELEGIBLE PROMOVIDA (UI)</t>
  </si>
  <si>
    <t>EJECUCIÓN DE INVERSIONES</t>
  </si>
  <si>
    <t>EJERCICIO XX</t>
  </si>
  <si>
    <t xml:space="preserve">TOTAL EJERCICIO XX </t>
  </si>
  <si>
    <t>TOTAL EXONERACIÓN EJERCICIO XX</t>
  </si>
  <si>
    <t>EXONERACIÓN EJERCICIO  XX</t>
  </si>
  <si>
    <t>EJERCICIO XX +1</t>
  </si>
  <si>
    <t xml:space="preserve">TOTAL EXONERACIÓN EJERCICIO XX +1 </t>
  </si>
  <si>
    <t>EJERCICIO XX + XX+1</t>
  </si>
  <si>
    <t>INVERSIONES SUBSIDIADAS POR OTROS ORGANISMOS</t>
  </si>
  <si>
    <t>ENERO</t>
  </si>
  <si>
    <t>Exoneración Aplicable Ejercicio XX</t>
  </si>
  <si>
    <t>AÑO XX</t>
  </si>
  <si>
    <t>AÑO XX + 1</t>
  </si>
  <si>
    <t xml:space="preserve">  Debe coincidir con la exoneración del último ejercicio presentado.</t>
  </si>
  <si>
    <t>UTILIZACIÓN</t>
  </si>
  <si>
    <t>Ver</t>
  </si>
  <si>
    <t xml:space="preserve">Informar las ventas de bienes de uso </t>
  </si>
  <si>
    <t>TOTAL TOPE 3</t>
  </si>
  <si>
    <t>TOTAL TOPE 1</t>
  </si>
  <si>
    <t>COMPARO MENOR ENTRE:</t>
  </si>
  <si>
    <r>
      <rPr>
        <b/>
        <sz val="12"/>
        <rFont val="Calibri"/>
        <family val="2"/>
        <scheme val="minor"/>
      </rPr>
      <t>TOPE 1 -</t>
    </r>
    <r>
      <rPr>
        <sz val="12"/>
        <rFont val="Calibri"/>
        <family val="2"/>
        <scheme val="minor"/>
      </rPr>
      <t xml:space="preserve"> Art. 24 IV del Decreto 143/018</t>
    </r>
  </si>
  <si>
    <r>
      <rPr>
        <b/>
        <sz val="12"/>
        <rFont val="Calibri"/>
        <family val="2"/>
        <scheme val="minor"/>
      </rPr>
      <t>TOPE 2</t>
    </r>
    <r>
      <rPr>
        <sz val="12"/>
        <rFont val="Calibri"/>
        <family val="2"/>
        <scheme val="minor"/>
      </rPr>
      <t xml:space="preserve"> -  Monto efectivamente invertido</t>
    </r>
  </si>
  <si>
    <r>
      <rPr>
        <b/>
        <sz val="12"/>
        <rFont val="Calibri"/>
        <family val="2"/>
        <scheme val="minor"/>
      </rPr>
      <t>TOPE 3</t>
    </r>
    <r>
      <rPr>
        <sz val="12"/>
        <rFont val="Calibri"/>
        <family val="2"/>
        <scheme val="minor"/>
      </rPr>
      <t xml:space="preserve"> - Monto exonerado según Resolución</t>
    </r>
  </si>
  <si>
    <t>INVERSIONES</t>
  </si>
  <si>
    <t>Total excedente para ej siguiente</t>
  </si>
  <si>
    <t>EXCEDENTE PARA PRÓXIMO EJERCICIO</t>
  </si>
  <si>
    <t>INVERSIONES ELEGIBLES EN I+D+i SUBSIDIADAS</t>
  </si>
  <si>
    <t>TOTAL EJERCICIO XX +1</t>
  </si>
  <si>
    <r>
      <t xml:space="preserve">$                                 </t>
    </r>
    <r>
      <rPr>
        <b/>
        <sz val="10"/>
        <color rgb="FFFF0000"/>
        <rFont val="Calibri"/>
        <family val="2"/>
        <scheme val="minor"/>
      </rPr>
      <t>(B)</t>
    </r>
  </si>
  <si>
    <r>
      <t xml:space="preserve">UI                                 </t>
    </r>
    <r>
      <rPr>
        <b/>
        <sz val="10"/>
        <color rgb="FFFF0000"/>
        <rFont val="Calibri"/>
        <family val="2"/>
        <scheme val="minor"/>
      </rPr>
      <t>(B)</t>
    </r>
  </si>
  <si>
    <r>
      <t xml:space="preserve">$                                                                          </t>
    </r>
    <r>
      <rPr>
        <b/>
        <sz val="10"/>
        <color rgb="FFFF0000"/>
        <rFont val="Calibri"/>
        <family val="2"/>
        <scheme val="minor"/>
      </rPr>
      <t>( C )</t>
    </r>
    <r>
      <rPr>
        <b/>
        <sz val="10"/>
        <rFont val="Calibri"/>
        <family val="2"/>
        <scheme val="minor"/>
      </rPr>
      <t xml:space="preserve"> =  </t>
    </r>
    <r>
      <rPr>
        <b/>
        <sz val="10"/>
        <color indexed="10"/>
        <rFont val="Calibri"/>
        <family val="2"/>
      </rPr>
      <t xml:space="preserve">(A) </t>
    </r>
    <r>
      <rPr>
        <b/>
        <sz val="10"/>
        <rFont val="Calibri"/>
        <family val="2"/>
      </rPr>
      <t>-</t>
    </r>
    <r>
      <rPr>
        <b/>
        <sz val="10"/>
        <color indexed="10"/>
        <rFont val="Calibri"/>
        <family val="2"/>
      </rPr>
      <t xml:space="preserve"> (B)</t>
    </r>
  </si>
  <si>
    <r>
      <t xml:space="preserve">UI                                                                          </t>
    </r>
    <r>
      <rPr>
        <b/>
        <sz val="10"/>
        <color rgb="FFFF0000"/>
        <rFont val="Calibri"/>
        <family val="2"/>
        <scheme val="minor"/>
      </rPr>
      <t>( C )</t>
    </r>
    <r>
      <rPr>
        <b/>
        <sz val="10"/>
        <rFont val="Calibri"/>
        <family val="2"/>
        <scheme val="minor"/>
      </rPr>
      <t xml:space="preserve"> =  </t>
    </r>
    <r>
      <rPr>
        <b/>
        <sz val="10"/>
        <color indexed="10"/>
        <rFont val="Calibri"/>
        <family val="2"/>
      </rPr>
      <t xml:space="preserve">(A) </t>
    </r>
    <r>
      <rPr>
        <b/>
        <sz val="10"/>
        <rFont val="Calibri"/>
        <family val="2"/>
      </rPr>
      <t>-</t>
    </r>
    <r>
      <rPr>
        <b/>
        <sz val="10"/>
        <color indexed="10"/>
        <rFont val="Calibri"/>
        <family val="2"/>
      </rPr>
      <t xml:space="preserve"> (B)</t>
    </r>
  </si>
  <si>
    <r>
      <t xml:space="preserve">$                                 </t>
    </r>
    <r>
      <rPr>
        <b/>
        <sz val="10"/>
        <color rgb="FFFF0000"/>
        <rFont val="Calibri"/>
        <family val="2"/>
        <scheme val="minor"/>
      </rPr>
      <t>(E)</t>
    </r>
  </si>
  <si>
    <r>
      <t xml:space="preserve">UI                                 </t>
    </r>
    <r>
      <rPr>
        <b/>
        <sz val="10"/>
        <color rgb="FFFF0000"/>
        <rFont val="Calibri"/>
        <family val="2"/>
        <scheme val="minor"/>
      </rPr>
      <t>(E)</t>
    </r>
  </si>
  <si>
    <r>
      <t xml:space="preserve">$                                                                          </t>
    </r>
    <r>
      <rPr>
        <b/>
        <sz val="10"/>
        <color rgb="FFFF0000"/>
        <rFont val="Calibri"/>
        <family val="2"/>
        <scheme val="minor"/>
      </rPr>
      <t>( F )</t>
    </r>
    <r>
      <rPr>
        <b/>
        <sz val="10"/>
        <rFont val="Calibri"/>
        <family val="2"/>
        <scheme val="minor"/>
      </rPr>
      <t xml:space="preserve"> = </t>
    </r>
    <r>
      <rPr>
        <b/>
        <sz val="10"/>
        <color rgb="FFFF0000"/>
        <rFont val="Calibri"/>
        <family val="2"/>
        <scheme val="minor"/>
      </rPr>
      <t>( C)</t>
    </r>
    <r>
      <rPr>
        <b/>
        <sz val="10"/>
        <rFont val="Calibri"/>
        <family val="2"/>
        <scheme val="minor"/>
      </rPr>
      <t xml:space="preserve"> + </t>
    </r>
    <r>
      <rPr>
        <b/>
        <sz val="10"/>
        <color indexed="10"/>
        <rFont val="Calibri"/>
        <family val="2"/>
      </rPr>
      <t xml:space="preserve">(D) </t>
    </r>
    <r>
      <rPr>
        <b/>
        <sz val="10"/>
        <rFont val="Calibri"/>
        <family val="2"/>
      </rPr>
      <t>-</t>
    </r>
    <r>
      <rPr>
        <b/>
        <sz val="10"/>
        <color indexed="10"/>
        <rFont val="Calibri"/>
        <family val="2"/>
      </rPr>
      <t xml:space="preserve"> (E)</t>
    </r>
  </si>
  <si>
    <r>
      <t xml:space="preserve">UI                                                                          </t>
    </r>
    <r>
      <rPr>
        <b/>
        <sz val="10"/>
        <color rgb="FFFF0000"/>
        <rFont val="Calibri"/>
        <family val="2"/>
        <scheme val="minor"/>
      </rPr>
      <t>( F )</t>
    </r>
    <r>
      <rPr>
        <b/>
        <sz val="10"/>
        <rFont val="Calibri"/>
        <family val="2"/>
        <scheme val="minor"/>
      </rPr>
      <t xml:space="preserve"> = </t>
    </r>
    <r>
      <rPr>
        <b/>
        <sz val="10"/>
        <color rgb="FFFF0000"/>
        <rFont val="Calibri"/>
        <family val="2"/>
        <scheme val="minor"/>
      </rPr>
      <t>( C)</t>
    </r>
    <r>
      <rPr>
        <b/>
        <sz val="10"/>
        <rFont val="Calibri"/>
        <family val="2"/>
        <scheme val="minor"/>
      </rPr>
      <t xml:space="preserve"> + </t>
    </r>
    <r>
      <rPr>
        <b/>
        <sz val="10"/>
        <color indexed="10"/>
        <rFont val="Calibri"/>
        <family val="2"/>
      </rPr>
      <t xml:space="preserve">(D) </t>
    </r>
    <r>
      <rPr>
        <b/>
        <sz val="10"/>
        <rFont val="Calibri"/>
        <family val="2"/>
      </rPr>
      <t>-</t>
    </r>
    <r>
      <rPr>
        <b/>
        <sz val="10"/>
        <color indexed="10"/>
        <rFont val="Calibri"/>
        <family val="2"/>
      </rPr>
      <t xml:space="preserve"> (E)</t>
    </r>
  </si>
  <si>
    <t>Proy. De Inv. (UI)</t>
  </si>
  <si>
    <t>Ampliación                           (UI)</t>
  </si>
  <si>
    <t>TOTALES                            (UI)</t>
  </si>
  <si>
    <r>
      <rPr>
        <b/>
        <sz val="10"/>
        <rFont val="Calibri"/>
        <family val="2"/>
        <scheme val="minor"/>
      </rPr>
      <t xml:space="preserve">$                                          </t>
    </r>
    <r>
      <rPr>
        <b/>
        <sz val="10"/>
        <color rgb="FFFF0000"/>
        <rFont val="Calibri"/>
        <family val="2"/>
        <scheme val="minor"/>
      </rPr>
      <t>(A)</t>
    </r>
  </si>
  <si>
    <r>
      <rPr>
        <b/>
        <sz val="10"/>
        <rFont val="Calibri"/>
        <family val="2"/>
        <scheme val="minor"/>
      </rPr>
      <t xml:space="preserve">UI                                     </t>
    </r>
    <r>
      <rPr>
        <b/>
        <sz val="10"/>
        <color rgb="FFFF0000"/>
        <rFont val="Calibri"/>
        <family val="2"/>
        <scheme val="minor"/>
      </rPr>
      <t>(A)</t>
    </r>
  </si>
  <si>
    <r>
      <rPr>
        <b/>
        <sz val="10"/>
        <rFont val="Calibri"/>
        <family val="2"/>
        <scheme val="minor"/>
      </rPr>
      <t xml:space="preserve">$                                  </t>
    </r>
    <r>
      <rPr>
        <b/>
        <sz val="10"/>
        <color rgb="FFFF0000"/>
        <rFont val="Calibri"/>
        <family val="2"/>
        <scheme val="minor"/>
      </rPr>
      <t>(D)</t>
    </r>
  </si>
  <si>
    <r>
      <rPr>
        <b/>
        <sz val="10"/>
        <rFont val="Calibri"/>
        <family val="2"/>
        <scheme val="minor"/>
      </rPr>
      <t xml:space="preserve">UI                                  </t>
    </r>
    <r>
      <rPr>
        <b/>
        <sz val="10"/>
        <color rgb="FFFF0000"/>
        <rFont val="Calibri"/>
        <family val="2"/>
        <scheme val="minor"/>
      </rPr>
      <t>(D)</t>
    </r>
  </si>
  <si>
    <r>
      <rPr>
        <b/>
        <sz val="10"/>
        <rFont val="Calibri"/>
        <family val="2"/>
        <scheme val="minor"/>
      </rPr>
      <t xml:space="preserve">$                                  </t>
    </r>
    <r>
      <rPr>
        <b/>
        <sz val="10"/>
        <color rgb="FFFF0000"/>
        <rFont val="Calibri"/>
        <family val="2"/>
        <scheme val="minor"/>
      </rPr>
      <t>(A)</t>
    </r>
  </si>
  <si>
    <r>
      <rPr>
        <b/>
        <sz val="10"/>
        <rFont val="Calibri"/>
        <family val="2"/>
        <scheme val="minor"/>
      </rPr>
      <t xml:space="preserve">UI                                   </t>
    </r>
    <r>
      <rPr>
        <b/>
        <sz val="10"/>
        <color rgb="FFFF0000"/>
        <rFont val="Calibri"/>
        <family val="2"/>
        <scheme val="minor"/>
      </rPr>
      <t>(A)</t>
    </r>
  </si>
  <si>
    <r>
      <t xml:space="preserve">UI                                         </t>
    </r>
    <r>
      <rPr>
        <b/>
        <sz val="10"/>
        <color rgb="FFFF0000"/>
        <rFont val="Calibri"/>
        <family val="2"/>
        <scheme val="minor"/>
      </rPr>
      <t>(D)</t>
    </r>
  </si>
  <si>
    <r>
      <t xml:space="preserve">$                                   </t>
    </r>
    <r>
      <rPr>
        <b/>
        <sz val="10"/>
        <color rgb="FFFF0000"/>
        <rFont val="Calibri"/>
        <family val="2"/>
        <scheme val="minor"/>
      </rPr>
      <t>(D)</t>
    </r>
  </si>
  <si>
    <t>XXXX S.A</t>
  </si>
  <si>
    <t>EXONERACIÓN EJERCICIO  XX + 1</t>
  </si>
  <si>
    <t>AÑO ENERO 2018</t>
  </si>
  <si>
    <t>AÑO ENERO 2019</t>
  </si>
  <si>
    <t>EJERCICIO 2018</t>
  </si>
  <si>
    <t>TOTAL EJERCICIO 2018</t>
  </si>
  <si>
    <t>EXONERACIÓN EJERCICIO  2018</t>
  </si>
  <si>
    <t>EXONERACIÓN EJERCICIO  2019</t>
  </si>
  <si>
    <t>EJERCICIO 2019</t>
  </si>
  <si>
    <t>TOTAL EJERCICIO 2019</t>
  </si>
  <si>
    <t>TOTAL ACUMULADO</t>
  </si>
  <si>
    <t>TOTAL EXONERACIÓN EJERCICIO 2019</t>
  </si>
  <si>
    <t>Exoneración Aplicable Ejercicio 2019</t>
  </si>
  <si>
    <t>TOTAL EXONERACIÓN EJERCICIO 2018</t>
  </si>
  <si>
    <t>Exoneración Aplicable Ejercicio 2018</t>
  </si>
  <si>
    <t xml:space="preserve">TOPE 2 en UI    </t>
  </si>
  <si>
    <t>EJERCICIO 2018 + 2019</t>
  </si>
  <si>
    <t>Inversiones ($)</t>
  </si>
  <si>
    <t>Inversiones (UI)</t>
  </si>
  <si>
    <t>Cotización UI</t>
  </si>
  <si>
    <t xml:space="preserve">Total Tope 2 en UI </t>
  </si>
  <si>
    <t>TOPE 2 en $</t>
  </si>
  <si>
    <t xml:space="preserve">Fecha Inversión </t>
  </si>
  <si>
    <t xml:space="preserve">Total Tope 2 </t>
  </si>
  <si>
    <t>Composición Tope 2 - Solo a efectos de Comparar TOPE 2 en $ con Tope 1 $</t>
  </si>
  <si>
    <t>TOPE 2 en 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</si>
</sst>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d\-m;@"/>
    <numFmt numFmtId="166" formatCode="_ * #,##0_ ;_ * \-#,##0_ ;_ * &quot;-&quot;??_ ;_ @_ "/>
    <numFmt numFmtId="167" formatCode="_ * #,##0.000_ ;_ * \-#,##0.000_ ;_ * &quot;-&quot;??_ ;_ @_ "/>
    <numFmt numFmtId="168" formatCode="_-* #,##0\ _€_-;\-* #,##0\ _€_-;_-* &quot;-&quot;??\ _€_-;_-@_-"/>
    <numFmt numFmtId="169" formatCode="_-* #,##0.000\ _€_-;\-* #,##0.000\ _€_-;_-* &quot;-&quot;???\ _€_-;_-@_-"/>
  </numFmts>
  <fonts count="32" x14ac:knownFonts="1">
    <font>
      <sz val="10"/>
      <name val="Arial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hadow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theme="10"/>
      <name val="Arial"/>
      <family val="2"/>
    </font>
    <font>
      <b/>
      <sz val="14"/>
      <color theme="0"/>
      <name val="Calibri"/>
      <family val="2"/>
      <scheme val="minor"/>
    </font>
    <font>
      <b/>
      <u/>
      <sz val="14"/>
      <name val="Calibri"/>
      <family val="2"/>
      <scheme val="minor"/>
    </font>
    <font>
      <sz val="14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indexed="10"/>
      <name val="Calibri"/>
      <family val="2"/>
    </font>
    <font>
      <b/>
      <sz val="10"/>
      <name val="Calibri"/>
      <family val="2"/>
    </font>
    <font>
      <b/>
      <sz val="10"/>
      <color theme="0"/>
      <name val="Calibri"/>
      <family val="2"/>
      <scheme val="minor"/>
    </font>
    <font>
      <sz val="11"/>
      <color indexed="81"/>
      <name val="Tahoma"/>
      <family val="2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228">
    <xf numFmtId="0" fontId="0" fillId="0" borderId="0" xfId="0"/>
    <xf numFmtId="0" fontId="4" fillId="0" borderId="0" xfId="0" applyFont="1" applyBorder="1" applyAlignment="1" applyProtection="1">
      <protection hidden="1"/>
    </xf>
    <xf numFmtId="0" fontId="5" fillId="0" borderId="0" xfId="0" applyFont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/>
      <protection hidden="1"/>
    </xf>
    <xf numFmtId="0" fontId="7" fillId="0" borderId="0" xfId="0" applyFont="1" applyFill="1" applyBorder="1"/>
    <xf numFmtId="0" fontId="6" fillId="0" borderId="0" xfId="0" applyFont="1" applyFill="1" applyBorder="1" applyAlignment="1">
      <alignment vertical="center" wrapText="1"/>
    </xf>
    <xf numFmtId="0" fontId="8" fillId="2" borderId="0" xfId="0" applyFont="1" applyFill="1" applyBorder="1"/>
    <xf numFmtId="0" fontId="7" fillId="2" borderId="7" xfId="0" applyFont="1" applyFill="1" applyBorder="1" applyAlignment="1" applyProtection="1">
      <alignment horizontal="center"/>
      <protection hidden="1"/>
    </xf>
    <xf numFmtId="0" fontId="7" fillId="2" borderId="8" xfId="0" applyFont="1" applyFill="1" applyBorder="1" applyAlignment="1" applyProtection="1">
      <alignment horizontal="center"/>
      <protection hidden="1"/>
    </xf>
    <xf numFmtId="0" fontId="13" fillId="2" borderId="0" xfId="0" applyFont="1" applyFill="1"/>
    <xf numFmtId="0" fontId="7" fillId="2" borderId="2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12" fillId="2" borderId="0" xfId="0" applyFont="1" applyFill="1" applyBorder="1" applyAlignment="1" applyProtection="1">
      <alignment horizontal="left"/>
      <protection hidden="1"/>
    </xf>
    <xf numFmtId="0" fontId="9" fillId="2" borderId="0" xfId="0" applyFont="1" applyFill="1" applyBorder="1" applyProtection="1">
      <protection hidden="1"/>
    </xf>
    <xf numFmtId="0" fontId="10" fillId="2" borderId="2" xfId="0" applyFont="1" applyFill="1" applyBorder="1" applyProtection="1">
      <protection hidden="1"/>
    </xf>
    <xf numFmtId="0" fontId="10" fillId="2" borderId="0" xfId="0" applyFont="1" applyFill="1" applyBorder="1" applyProtection="1">
      <protection hidden="1"/>
    </xf>
    <xf numFmtId="0" fontId="10" fillId="0" borderId="0" xfId="0" applyFont="1" applyFill="1" applyBorder="1" applyAlignment="1">
      <alignment horizontal="center"/>
    </xf>
    <xf numFmtId="0" fontId="10" fillId="2" borderId="0" xfId="0" applyFont="1" applyFill="1"/>
    <xf numFmtId="0" fontId="14" fillId="0" borderId="0" xfId="0" applyFont="1" applyFill="1" applyBorder="1" applyAlignment="1" applyProtection="1">
      <protection hidden="1"/>
    </xf>
    <xf numFmtId="0" fontId="7" fillId="0" borderId="0" xfId="0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/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Border="1"/>
    <xf numFmtId="166" fontId="10" fillId="2" borderId="0" xfId="1" applyNumberFormat="1" applyFont="1" applyFill="1" applyBorder="1"/>
    <xf numFmtId="0" fontId="15" fillId="2" borderId="0" xfId="0" applyFont="1" applyFill="1" applyBorder="1" applyAlignment="1">
      <alignment horizontal="center"/>
    </xf>
    <xf numFmtId="166" fontId="10" fillId="2" borderId="0" xfId="0" applyNumberFormat="1" applyFont="1" applyFill="1" applyBorder="1"/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166" fontId="15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8" fillId="2" borderId="2" xfId="0" applyFont="1" applyFill="1" applyBorder="1"/>
    <xf numFmtId="0" fontId="10" fillId="2" borderId="1" xfId="0" applyFont="1" applyFill="1" applyBorder="1"/>
    <xf numFmtId="0" fontId="10" fillId="2" borderId="2" xfId="0" applyFont="1" applyFill="1" applyBorder="1"/>
    <xf numFmtId="0" fontId="14" fillId="2" borderId="2" xfId="0" applyFont="1" applyFill="1" applyBorder="1"/>
    <xf numFmtId="0" fontId="18" fillId="2" borderId="6" xfId="0" applyFont="1" applyFill="1" applyBorder="1"/>
    <xf numFmtId="0" fontId="10" fillId="2" borderId="4" xfId="0" applyFont="1" applyFill="1" applyBorder="1"/>
    <xf numFmtId="0" fontId="10" fillId="2" borderId="5" xfId="0" applyFont="1" applyFill="1" applyBorder="1"/>
    <xf numFmtId="0" fontId="7" fillId="0" borderId="0" xfId="0" applyFont="1" applyFill="1" applyBorder="1" applyAlignment="1"/>
    <xf numFmtId="0" fontId="6" fillId="3" borderId="16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169" fontId="10" fillId="2" borderId="0" xfId="0" applyNumberFormat="1" applyFont="1" applyFill="1"/>
    <xf numFmtId="0" fontId="16" fillId="2" borderId="0" xfId="0" applyFont="1" applyFill="1" applyBorder="1" applyAlignment="1">
      <alignment horizontal="center" vertical="center"/>
    </xf>
    <xf numFmtId="0" fontId="20" fillId="2" borderId="0" xfId="5" applyFill="1"/>
    <xf numFmtId="0" fontId="15" fillId="2" borderId="0" xfId="0" applyFont="1" applyFill="1"/>
    <xf numFmtId="0" fontId="7" fillId="5" borderId="12" xfId="0" applyFont="1" applyFill="1" applyBorder="1" applyAlignment="1">
      <alignment vertical="center"/>
    </xf>
    <xf numFmtId="0" fontId="7" fillId="5" borderId="3" xfId="0" applyFont="1" applyFill="1" applyBorder="1" applyAlignment="1">
      <alignment vertical="center"/>
    </xf>
    <xf numFmtId="0" fontId="7" fillId="4" borderId="3" xfId="0" applyFont="1" applyFill="1" applyBorder="1"/>
    <xf numFmtId="0" fontId="10" fillId="4" borderId="15" xfId="0" applyFont="1" applyFill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/>
    <xf numFmtId="166" fontId="10" fillId="4" borderId="3" xfId="1" applyNumberFormat="1" applyFont="1" applyFill="1" applyBorder="1"/>
    <xf numFmtId="0" fontId="10" fillId="4" borderId="3" xfId="0" applyFont="1" applyFill="1" applyBorder="1" applyAlignment="1">
      <alignment horizontal="center" vertical="center"/>
    </xf>
    <xf numFmtId="166" fontId="15" fillId="4" borderId="3" xfId="1" applyNumberFormat="1" applyFont="1" applyFill="1" applyBorder="1"/>
    <xf numFmtId="10" fontId="15" fillId="4" borderId="3" xfId="0" applyNumberFormat="1" applyFont="1" applyFill="1" applyBorder="1"/>
    <xf numFmtId="0" fontId="7" fillId="5" borderId="12" xfId="0" applyFont="1" applyFill="1" applyBorder="1"/>
    <xf numFmtId="166" fontId="15" fillId="5" borderId="12" xfId="1" applyNumberFormat="1" applyFont="1" applyFill="1" applyBorder="1" applyAlignment="1">
      <alignment horizontal="right"/>
    </xf>
    <xf numFmtId="17" fontId="10" fillId="4" borderId="3" xfId="0" applyNumberFormat="1" applyFont="1" applyFill="1" applyBorder="1" applyAlignment="1">
      <alignment horizontal="center"/>
    </xf>
    <xf numFmtId="166" fontId="10" fillId="4" borderId="3" xfId="1" applyNumberFormat="1" applyFont="1" applyFill="1" applyBorder="1" applyAlignment="1">
      <alignment horizontal="right"/>
    </xf>
    <xf numFmtId="0" fontId="10" fillId="4" borderId="3" xfId="0" applyFont="1" applyFill="1" applyBorder="1" applyAlignment="1">
      <alignment horizontal="center"/>
    </xf>
    <xf numFmtId="166" fontId="10" fillId="5" borderId="3" xfId="1" applyNumberFormat="1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 applyProtection="1">
      <alignment horizontal="center"/>
      <protection hidden="1"/>
    </xf>
    <xf numFmtId="0" fontId="15" fillId="2" borderId="2" xfId="0" applyFont="1" applyFill="1" applyBorder="1"/>
    <xf numFmtId="0" fontId="11" fillId="0" borderId="2" xfId="0" applyFont="1" applyFill="1" applyBorder="1"/>
    <xf numFmtId="0" fontId="11" fillId="5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166" fontId="15" fillId="6" borderId="3" xfId="1" applyNumberFormat="1" applyFont="1" applyFill="1" applyBorder="1" applyAlignment="1" applyProtection="1">
      <alignment horizontal="center"/>
      <protection hidden="1"/>
    </xf>
    <xf numFmtId="166" fontId="15" fillId="6" borderId="3" xfId="1" applyNumberFormat="1" applyFont="1" applyFill="1" applyBorder="1"/>
    <xf numFmtId="166" fontId="15" fillId="4" borderId="3" xfId="1" applyNumberFormat="1" applyFont="1" applyFill="1" applyBorder="1" applyAlignment="1">
      <alignment horizontal="center"/>
    </xf>
    <xf numFmtId="166" fontId="15" fillId="7" borderId="3" xfId="1" applyNumberFormat="1" applyFont="1" applyFill="1" applyBorder="1" applyAlignment="1">
      <alignment horizontal="center"/>
    </xf>
    <xf numFmtId="166" fontId="10" fillId="5" borderId="3" xfId="0" applyNumberFormat="1" applyFont="1" applyFill="1" applyBorder="1"/>
    <xf numFmtId="166" fontId="10" fillId="5" borderId="3" xfId="1" applyNumberFormat="1" applyFont="1" applyFill="1" applyBorder="1" applyAlignment="1" applyProtection="1">
      <alignment horizontal="center"/>
      <protection hidden="1"/>
    </xf>
    <xf numFmtId="0" fontId="7" fillId="5" borderId="20" xfId="0" applyFont="1" applyFill="1" applyBorder="1"/>
    <xf numFmtId="0" fontId="16" fillId="2" borderId="2" xfId="0" applyFont="1" applyFill="1" applyBorder="1"/>
    <xf numFmtId="0" fontId="15" fillId="2" borderId="6" xfId="0" applyFont="1" applyFill="1" applyBorder="1"/>
    <xf numFmtId="166" fontId="15" fillId="6" borderId="12" xfId="0" applyNumberFormat="1" applyFont="1" applyFill="1" applyBorder="1"/>
    <xf numFmtId="0" fontId="7" fillId="6" borderId="12" xfId="0" applyFont="1" applyFill="1" applyBorder="1"/>
    <xf numFmtId="166" fontId="15" fillId="6" borderId="12" xfId="1" applyNumberFormat="1" applyFont="1" applyFill="1" applyBorder="1"/>
    <xf numFmtId="166" fontId="10" fillId="4" borderId="3" xfId="0" applyNumberFormat="1" applyFont="1" applyFill="1" applyBorder="1"/>
    <xf numFmtId="0" fontId="10" fillId="4" borderId="3" xfId="0" applyFont="1" applyFill="1" applyBorder="1"/>
    <xf numFmtId="166" fontId="15" fillId="6" borderId="3" xfId="1" applyNumberFormat="1" applyFont="1" applyFill="1" applyBorder="1" applyAlignment="1">
      <alignment horizontal="center"/>
    </xf>
    <xf numFmtId="0" fontId="15" fillId="0" borderId="6" xfId="0" applyFont="1" applyFill="1" applyBorder="1"/>
    <xf numFmtId="0" fontId="15" fillId="0" borderId="4" xfId="0" applyFont="1" applyFill="1" applyBorder="1" applyAlignment="1">
      <alignment horizontal="center"/>
    </xf>
    <xf numFmtId="166" fontId="15" fillId="0" borderId="4" xfId="0" applyNumberFormat="1" applyFont="1" applyFill="1" applyBorder="1" applyAlignment="1">
      <alignment horizontal="center"/>
    </xf>
    <xf numFmtId="0" fontId="10" fillId="0" borderId="5" xfId="0" applyFont="1" applyFill="1" applyBorder="1"/>
    <xf numFmtId="0" fontId="22" fillId="5" borderId="3" xfId="0" applyFont="1" applyFill="1" applyBorder="1" applyAlignment="1">
      <alignment horizontal="center"/>
    </xf>
    <xf numFmtId="166" fontId="23" fillId="4" borderId="3" xfId="1" applyNumberFormat="1" applyFont="1" applyFill="1" applyBorder="1"/>
    <xf numFmtId="0" fontId="17" fillId="0" borderId="0" xfId="0" applyFont="1" applyFill="1" applyBorder="1"/>
    <xf numFmtId="166" fontId="10" fillId="0" borderId="0" xfId="1" applyNumberFormat="1" applyFont="1" applyFill="1" applyBorder="1"/>
    <xf numFmtId="0" fontId="8" fillId="0" borderId="1" xfId="0" applyFont="1" applyFill="1" applyBorder="1"/>
    <xf numFmtId="0" fontId="11" fillId="5" borderId="21" xfId="0" applyFont="1" applyFill="1" applyBorder="1" applyAlignment="1">
      <alignment horizontal="center"/>
    </xf>
    <xf numFmtId="166" fontId="15" fillId="7" borderId="21" xfId="1" applyNumberFormat="1" applyFont="1" applyFill="1" applyBorder="1" applyAlignment="1">
      <alignment horizontal="center"/>
    </xf>
    <xf numFmtId="166" fontId="10" fillId="5" borderId="21" xfId="1" applyNumberFormat="1" applyFont="1" applyFill="1" applyBorder="1" applyAlignment="1">
      <alignment horizontal="center"/>
    </xf>
    <xf numFmtId="166" fontId="10" fillId="5" borderId="21" xfId="1" applyNumberFormat="1" applyFont="1" applyFill="1" applyBorder="1" applyAlignment="1" applyProtection="1">
      <alignment horizontal="center"/>
      <protection hidden="1"/>
    </xf>
    <xf numFmtId="167" fontId="10" fillId="4" borderId="3" xfId="1" applyNumberFormat="1" applyFont="1" applyFill="1" applyBorder="1" applyAlignment="1"/>
    <xf numFmtId="167" fontId="10" fillId="0" borderId="0" xfId="1" applyNumberFormat="1" applyFont="1" applyFill="1" applyBorder="1" applyAlignment="1"/>
    <xf numFmtId="0" fontId="6" fillId="0" borderId="0" xfId="0" applyFont="1" applyFill="1" applyBorder="1" applyAlignment="1"/>
    <xf numFmtId="166" fontId="15" fillId="6" borderId="3" xfId="0" applyNumberFormat="1" applyFont="1" applyFill="1" applyBorder="1"/>
    <xf numFmtId="168" fontId="19" fillId="0" borderId="0" xfId="0" applyNumberFormat="1" applyFont="1" applyFill="1" applyBorder="1"/>
    <xf numFmtId="166" fontId="10" fillId="0" borderId="0" xfId="0" applyNumberFormat="1" applyFont="1" applyFill="1" applyBorder="1"/>
    <xf numFmtId="0" fontId="16" fillId="2" borderId="1" xfId="0" applyFont="1" applyFill="1" applyBorder="1" applyAlignment="1">
      <alignment horizontal="center" vertical="center"/>
    </xf>
    <xf numFmtId="0" fontId="10" fillId="6" borderId="21" xfId="0" applyFont="1" applyFill="1" applyBorder="1"/>
    <xf numFmtId="167" fontId="10" fillId="4" borderId="3" xfId="0" applyNumberFormat="1" applyFont="1" applyFill="1" applyBorder="1" applyAlignment="1"/>
    <xf numFmtId="167" fontId="10" fillId="0" borderId="0" xfId="0" applyNumberFormat="1" applyFont="1" applyFill="1" applyBorder="1" applyAlignment="1"/>
    <xf numFmtId="0" fontId="16" fillId="0" borderId="0" xfId="0" applyFont="1" applyFill="1" applyBorder="1" applyAlignment="1">
      <alignment horizontal="center"/>
    </xf>
    <xf numFmtId="166" fontId="16" fillId="0" borderId="0" xfId="1" applyNumberFormat="1" applyFont="1" applyFill="1" applyBorder="1" applyAlignment="1">
      <alignment horizontal="center"/>
    </xf>
    <xf numFmtId="0" fontId="25" fillId="2" borderId="0" xfId="0" applyFont="1" applyFill="1" applyBorder="1"/>
    <xf numFmtId="0" fontId="1" fillId="2" borderId="0" xfId="0" applyFont="1" applyFill="1" applyBorder="1"/>
    <xf numFmtId="0" fontId="24" fillId="2" borderId="0" xfId="0" applyFont="1" applyFill="1" applyBorder="1"/>
    <xf numFmtId="0" fontId="7" fillId="2" borderId="8" xfId="0" applyFont="1" applyFill="1" applyBorder="1" applyAlignment="1" applyProtection="1">
      <alignment horizontal="center"/>
      <protection hidden="1"/>
    </xf>
    <xf numFmtId="0" fontId="10" fillId="4" borderId="3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 wrapText="1"/>
    </xf>
    <xf numFmtId="0" fontId="16" fillId="5" borderId="3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167" fontId="10" fillId="4" borderId="3" xfId="0" applyNumberFormat="1" applyFont="1" applyFill="1" applyBorder="1" applyAlignment="1">
      <alignment horizontal="center" vertical="center"/>
    </xf>
    <xf numFmtId="166" fontId="15" fillId="0" borderId="0" xfId="1" applyNumberFormat="1" applyFont="1" applyFill="1" applyBorder="1"/>
    <xf numFmtId="0" fontId="6" fillId="3" borderId="3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166" fontId="15" fillId="5" borderId="3" xfId="1" applyNumberFormat="1" applyFont="1" applyFill="1" applyBorder="1"/>
    <xf numFmtId="0" fontId="7" fillId="0" borderId="0" xfId="0" applyFont="1" applyAlignment="1">
      <alignment horizontal="left"/>
    </xf>
    <xf numFmtId="10" fontId="15" fillId="5" borderId="3" xfId="0" applyNumberFormat="1" applyFont="1" applyFill="1" applyBorder="1"/>
    <xf numFmtId="166" fontId="15" fillId="8" borderId="3" xfId="0" applyNumberFormat="1" applyFont="1" applyFill="1" applyBorder="1" applyAlignment="1">
      <alignment horizontal="center"/>
    </xf>
    <xf numFmtId="166" fontId="15" fillId="8" borderId="21" xfId="0" applyNumberFormat="1" applyFont="1" applyFill="1" applyBorder="1" applyAlignment="1">
      <alignment horizontal="center"/>
    </xf>
    <xf numFmtId="3" fontId="10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>
      <alignment horizontal="right"/>
    </xf>
    <xf numFmtId="166" fontId="7" fillId="6" borderId="3" xfId="1" applyNumberFormat="1" applyFont="1" applyFill="1" applyBorder="1"/>
    <xf numFmtId="166" fontId="5" fillId="4" borderId="3" xfId="1" applyNumberFormat="1" applyFont="1" applyFill="1" applyBorder="1"/>
    <xf numFmtId="0" fontId="7" fillId="2" borderId="0" xfId="0" applyFont="1" applyFill="1" applyBorder="1"/>
    <xf numFmtId="0" fontId="10" fillId="4" borderId="3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wrapText="1"/>
    </xf>
    <xf numFmtId="166" fontId="15" fillId="0" borderId="0" xfId="1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67" fontId="10" fillId="0" borderId="0" xfId="0" applyNumberFormat="1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horizontal="center" vertical="center"/>
    </xf>
    <xf numFmtId="166" fontId="15" fillId="0" borderId="0" xfId="0" applyNumberFormat="1" applyFont="1" applyFill="1" applyBorder="1"/>
    <xf numFmtId="0" fontId="15" fillId="0" borderId="0" xfId="0" applyFont="1" applyFill="1" applyBorder="1" applyAlignment="1">
      <alignment horizontal="center" vertical="center"/>
    </xf>
    <xf numFmtId="166" fontId="10" fillId="0" borderId="0" xfId="1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10" fontId="10" fillId="2" borderId="0" xfId="0" applyNumberFormat="1" applyFont="1" applyFill="1"/>
    <xf numFmtId="166" fontId="10" fillId="2" borderId="0" xfId="1" applyNumberFormat="1" applyFont="1" applyFill="1"/>
    <xf numFmtId="0" fontId="31" fillId="2" borderId="0" xfId="0" applyFont="1" applyFill="1" applyBorder="1"/>
    <xf numFmtId="0" fontId="19" fillId="0" borderId="0" xfId="0" applyFont="1" applyFill="1" applyBorder="1"/>
    <xf numFmtId="0" fontId="19" fillId="2" borderId="0" xfId="0" applyFont="1" applyFill="1" applyBorder="1"/>
    <xf numFmtId="166" fontId="19" fillId="0" borderId="0" xfId="0" applyNumberFormat="1" applyFont="1" applyFill="1" applyBorder="1"/>
    <xf numFmtId="166" fontId="19" fillId="2" borderId="0" xfId="0" applyNumberFormat="1" applyFont="1" applyFill="1" applyBorder="1"/>
    <xf numFmtId="167" fontId="19" fillId="2" borderId="0" xfId="0" applyNumberFormat="1" applyFont="1" applyFill="1" applyBorder="1"/>
    <xf numFmtId="0" fontId="7" fillId="5" borderId="3" xfId="0" applyFont="1" applyFill="1" applyBorder="1" applyAlignment="1">
      <alignment horizontal="center" vertical="center" wrapText="1"/>
    </xf>
    <xf numFmtId="166" fontId="10" fillId="4" borderId="3" xfId="1" applyNumberFormat="1" applyFont="1" applyFill="1" applyBorder="1" applyAlignment="1">
      <alignment horizontal="left"/>
    </xf>
    <xf numFmtId="167" fontId="10" fillId="4" borderId="3" xfId="1" applyNumberFormat="1" applyFont="1" applyFill="1" applyBorder="1"/>
    <xf numFmtId="17" fontId="10" fillId="4" borderId="3" xfId="0" applyNumberFormat="1" applyFont="1" applyFill="1" applyBorder="1"/>
    <xf numFmtId="166" fontId="15" fillId="5" borderId="3" xfId="0" applyNumberFormat="1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166" fontId="7" fillId="5" borderId="3" xfId="1" applyNumberFormat="1" applyFont="1" applyFill="1" applyBorder="1"/>
    <xf numFmtId="166" fontId="15" fillId="4" borderId="21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21" fillId="3" borderId="3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left" vertical="center"/>
    </xf>
    <xf numFmtId="0" fontId="8" fillId="5" borderId="13" xfId="0" applyFont="1" applyFill="1" applyBorder="1" applyAlignment="1">
      <alignment horizontal="left" vertical="center"/>
    </xf>
    <xf numFmtId="0" fontId="15" fillId="6" borderId="3" xfId="0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16" fillId="5" borderId="3" xfId="0" applyFont="1" applyFill="1" applyBorder="1" applyAlignment="1">
      <alignment horizontal="center"/>
    </xf>
    <xf numFmtId="167" fontId="10" fillId="4" borderId="3" xfId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17" fontId="10" fillId="4" borderId="3" xfId="0" applyNumberFormat="1" applyFont="1" applyFill="1" applyBorder="1" applyAlignment="1">
      <alignment horizontal="center"/>
    </xf>
    <xf numFmtId="0" fontId="7" fillId="6" borderId="22" xfId="0" applyFont="1" applyFill="1" applyBorder="1" applyAlignment="1">
      <alignment horizontal="left"/>
    </xf>
    <xf numFmtId="0" fontId="7" fillId="6" borderId="13" xfId="0" applyFont="1" applyFill="1" applyBorder="1" applyAlignment="1">
      <alignment horizontal="left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15" fillId="6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left" vertical="center"/>
    </xf>
    <xf numFmtId="0" fontId="7" fillId="2" borderId="8" xfId="0" applyFont="1" applyFill="1" applyBorder="1" applyAlignment="1" applyProtection="1">
      <alignment horizontal="center"/>
      <protection hidden="1"/>
    </xf>
    <xf numFmtId="0" fontId="6" fillId="3" borderId="16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left"/>
    </xf>
    <xf numFmtId="0" fontId="6" fillId="3" borderId="18" xfId="0" applyFont="1" applyFill="1" applyBorder="1" applyAlignment="1">
      <alignment horizontal="left"/>
    </xf>
    <xf numFmtId="0" fontId="9" fillId="4" borderId="14" xfId="0" applyFont="1" applyFill="1" applyBorder="1" applyAlignment="1" applyProtection="1">
      <alignment horizontal="center" vertical="center" wrapText="1"/>
      <protection hidden="1"/>
    </xf>
    <xf numFmtId="0" fontId="9" fillId="4" borderId="15" xfId="0" applyFont="1" applyFill="1" applyBorder="1" applyAlignment="1" applyProtection="1">
      <alignment horizontal="center" vertical="center" wrapText="1"/>
      <protection hidden="1"/>
    </xf>
    <xf numFmtId="0" fontId="7" fillId="5" borderId="12" xfId="0" applyFont="1" applyFill="1" applyBorder="1" applyAlignment="1">
      <alignment horizontal="left" vertical="center"/>
    </xf>
    <xf numFmtId="1" fontId="10" fillId="4" borderId="9" xfId="0" applyNumberFormat="1" applyFont="1" applyFill="1" applyBorder="1" applyAlignment="1" applyProtection="1">
      <alignment horizontal="center" vertical="center" wrapText="1"/>
      <protection locked="0"/>
    </xf>
    <xf numFmtId="1" fontId="10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>
      <alignment horizontal="left" vertical="center" wrapText="1"/>
    </xf>
    <xf numFmtId="14" fontId="10" fillId="4" borderId="13" xfId="0" applyNumberFormat="1" applyFont="1" applyFill="1" applyBorder="1" applyAlignment="1" applyProtection="1">
      <alignment horizontal="center" vertical="center"/>
      <protection locked="0"/>
    </xf>
    <xf numFmtId="165" fontId="14" fillId="4" borderId="3" xfId="0" applyNumberFormat="1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165" fontId="14" fillId="0" borderId="0" xfId="0" applyNumberFormat="1" applyFont="1" applyFill="1" applyBorder="1" applyAlignment="1" applyProtection="1">
      <alignment horizontal="center"/>
      <protection locked="0"/>
    </xf>
    <xf numFmtId="0" fontId="10" fillId="4" borderId="3" xfId="1" applyNumberFormat="1" applyFont="1" applyFill="1" applyBorder="1" applyAlignment="1">
      <alignment horizontal="center"/>
    </xf>
    <xf numFmtId="0" fontId="7" fillId="5" borderId="9" xfId="0" applyFont="1" applyFill="1" applyBorder="1" applyAlignment="1">
      <alignment horizontal="left"/>
    </xf>
    <xf numFmtId="0" fontId="7" fillId="5" borderId="23" xfId="0" applyFont="1" applyFill="1" applyBorder="1" applyAlignment="1">
      <alignment horizontal="left"/>
    </xf>
    <xf numFmtId="0" fontId="7" fillId="5" borderId="10" xfId="0" applyFont="1" applyFill="1" applyBorder="1" applyAlignment="1">
      <alignment horizontal="left" vertical="center"/>
    </xf>
    <xf numFmtId="0" fontId="7" fillId="5" borderId="1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21" fillId="3" borderId="18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/>
    </xf>
  </cellXfs>
  <cellStyles count="6">
    <cellStyle name="Hipervínculo" xfId="5" builtinId="8"/>
    <cellStyle name="Millares" xfId="1" builtinId="3"/>
    <cellStyle name="Millares 2" xfId="3"/>
    <cellStyle name="Normal" xfId="0" builtinId="0"/>
    <cellStyle name="Normal 2" xfId="2"/>
    <cellStyle name="Porcentaje 2" xfId="4"/>
  </cellStyles>
  <dxfs count="5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95250</xdr:rowOff>
    </xdr:from>
    <xdr:to>
      <xdr:col>2</xdr:col>
      <xdr:colOff>169333</xdr:colOff>
      <xdr:row>3</xdr:row>
      <xdr:rowOff>257175</xdr:rowOff>
    </xdr:to>
    <xdr:pic>
      <xdr:nvPicPr>
        <xdr:cNvPr id="2" name="Imagen 1" descr="Logo Are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3207808" cy="800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95250</xdr:rowOff>
    </xdr:from>
    <xdr:to>
      <xdr:col>2</xdr:col>
      <xdr:colOff>169333</xdr:colOff>
      <xdr:row>3</xdr:row>
      <xdr:rowOff>257175</xdr:rowOff>
    </xdr:to>
    <xdr:pic>
      <xdr:nvPicPr>
        <xdr:cNvPr id="2" name="Imagen 1" descr="Logo Are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3209925" cy="800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33"/>
  <sheetViews>
    <sheetView showGridLines="0" tabSelected="1" zoomScaleNormal="100" zoomScaleSheetLayoutView="90" workbookViewId="0">
      <selection activeCell="C9" sqref="C9:D9"/>
    </sheetView>
  </sheetViews>
  <sheetFormatPr baseColWidth="10" defaultRowHeight="12.75" x14ac:dyDescent="0.2"/>
  <cols>
    <col min="1" max="1" width="1.42578125" style="18" customWidth="1"/>
    <col min="2" max="2" width="45.5703125" style="18" customWidth="1"/>
    <col min="3" max="3" width="15.140625" style="18" customWidth="1"/>
    <col min="4" max="4" width="14.85546875" style="18" customWidth="1"/>
    <col min="5" max="5" width="16.7109375" style="18" customWidth="1"/>
    <col min="6" max="6" width="5.28515625" style="24" customWidth="1"/>
    <col min="7" max="7" width="20.140625" style="18" customWidth="1"/>
    <col min="8" max="8" width="20.85546875" style="18" customWidth="1"/>
    <col min="9" max="9" width="16.85546875" style="18" customWidth="1"/>
    <col min="10" max="10" width="18" style="18" customWidth="1"/>
    <col min="11" max="13" width="11.42578125" style="18"/>
    <col min="14" max="14" width="3.28515625" style="18" customWidth="1"/>
    <col min="15" max="16384" width="11.42578125" style="18"/>
  </cols>
  <sheetData>
    <row r="1" spans="1:11" s="10" customFormat="1" ht="18.75" x14ac:dyDescent="0.3">
      <c r="A1" s="8"/>
      <c r="B1" s="114"/>
      <c r="C1" s="114"/>
      <c r="D1" s="4"/>
      <c r="E1" s="194" t="s">
        <v>20</v>
      </c>
      <c r="F1" s="194"/>
      <c r="G1" s="194"/>
    </row>
    <row r="2" spans="1:11" s="10" customFormat="1" ht="15.75" x14ac:dyDescent="0.25">
      <c r="A2" s="11"/>
      <c r="B2" s="12"/>
      <c r="C2" s="12"/>
      <c r="D2" s="12"/>
      <c r="E2" s="13"/>
      <c r="F2" s="14"/>
      <c r="G2" s="13"/>
    </row>
    <row r="3" spans="1:11" s="10" customFormat="1" ht="15.75" customHeight="1" x14ac:dyDescent="0.25">
      <c r="A3" s="15"/>
      <c r="B3" s="16"/>
      <c r="C3" s="16"/>
      <c r="D3" s="16"/>
    </row>
    <row r="4" spans="1:11" s="10" customFormat="1" ht="24.75" customHeight="1" x14ac:dyDescent="0.25">
      <c r="A4" s="15"/>
      <c r="B4" s="16"/>
      <c r="C4" s="16"/>
      <c r="D4" s="3"/>
      <c r="I4" s="206" t="s">
        <v>19</v>
      </c>
      <c r="J4" s="206"/>
      <c r="K4" s="3"/>
    </row>
    <row r="5" spans="1:11" s="10" customFormat="1" ht="18.75" x14ac:dyDescent="0.3">
      <c r="B5" s="2" t="s">
        <v>21</v>
      </c>
      <c r="C5" s="16"/>
      <c r="D5" s="17"/>
      <c r="E5" s="17"/>
      <c r="F5" s="14"/>
      <c r="G5" s="13"/>
      <c r="I5" s="141"/>
      <c r="J5" s="141"/>
      <c r="K5" s="153"/>
    </row>
    <row r="6" spans="1:11" s="10" customFormat="1" ht="18.75" x14ac:dyDescent="0.3">
      <c r="B6" s="1" t="s">
        <v>22</v>
      </c>
      <c r="C6" s="16"/>
      <c r="D6" s="16"/>
      <c r="E6" s="13"/>
      <c r="F6" s="14"/>
      <c r="G6" s="13"/>
    </row>
    <row r="7" spans="1:11" ht="13.5" thickBot="1" x14ac:dyDescent="0.25"/>
    <row r="8" spans="1:11" ht="16.5" thickBot="1" x14ac:dyDescent="0.3">
      <c r="B8" s="195" t="s">
        <v>23</v>
      </c>
      <c r="C8" s="196"/>
      <c r="D8" s="197"/>
      <c r="E8" s="116" t="s">
        <v>24</v>
      </c>
      <c r="F8" s="119"/>
      <c r="G8" s="120"/>
    </row>
    <row r="9" spans="1:11" ht="15.75" x14ac:dyDescent="0.2">
      <c r="B9" s="49" t="s">
        <v>25</v>
      </c>
      <c r="C9" s="198"/>
      <c r="D9" s="199"/>
      <c r="E9" s="200" t="s">
        <v>29</v>
      </c>
      <c r="F9" s="200"/>
      <c r="G9" s="52"/>
    </row>
    <row r="10" spans="1:11" ht="15.75" customHeight="1" x14ac:dyDescent="0.2">
      <c r="B10" s="50" t="s">
        <v>26</v>
      </c>
      <c r="C10" s="201"/>
      <c r="D10" s="202"/>
      <c r="E10" s="203" t="s">
        <v>28</v>
      </c>
      <c r="F10" s="203"/>
      <c r="G10" s="204"/>
    </row>
    <row r="11" spans="1:11" ht="15.75" x14ac:dyDescent="0.2">
      <c r="B11" s="50" t="s">
        <v>27</v>
      </c>
      <c r="C11" s="205"/>
      <c r="D11" s="205"/>
      <c r="E11" s="203"/>
      <c r="F11" s="203"/>
      <c r="G11" s="204"/>
    </row>
    <row r="12" spans="1:11" ht="15.75" x14ac:dyDescent="0.25">
      <c r="B12" s="19"/>
      <c r="C12" s="209"/>
      <c r="D12" s="209"/>
      <c r="E12" s="20"/>
      <c r="F12" s="33"/>
      <c r="G12" s="21"/>
      <c r="H12" s="21"/>
    </row>
    <row r="13" spans="1:11" ht="15.75" x14ac:dyDescent="0.25">
      <c r="B13" s="207" t="s">
        <v>30</v>
      </c>
      <c r="C13" s="208"/>
      <c r="D13" s="63">
        <f>+D14+D15</f>
        <v>0</v>
      </c>
      <c r="E13" s="20"/>
      <c r="F13" s="33"/>
      <c r="G13" s="21"/>
      <c r="H13" s="21"/>
    </row>
    <row r="14" spans="1:11" ht="15.75" x14ac:dyDescent="0.25">
      <c r="B14" s="211" t="s">
        <v>31</v>
      </c>
      <c r="C14" s="212"/>
      <c r="D14" s="54"/>
      <c r="E14" s="41" t="s">
        <v>49</v>
      </c>
      <c r="F14" s="41"/>
      <c r="G14" s="41"/>
      <c r="H14" s="41"/>
    </row>
    <row r="15" spans="1:11" ht="15.75" x14ac:dyDescent="0.25">
      <c r="B15" s="211" t="s">
        <v>32</v>
      </c>
      <c r="C15" s="212"/>
      <c r="D15" s="54"/>
      <c r="E15" s="20"/>
      <c r="F15" s="33"/>
      <c r="G15" s="21"/>
      <c r="H15" s="21"/>
    </row>
    <row r="16" spans="1:11" ht="15.75" x14ac:dyDescent="0.25">
      <c r="B16" s="213" t="s">
        <v>33</v>
      </c>
      <c r="C16" s="51"/>
      <c r="D16" s="22"/>
      <c r="E16" s="20"/>
      <c r="F16" s="33"/>
      <c r="G16" s="21"/>
      <c r="H16" s="21"/>
    </row>
    <row r="17" spans="2:13" ht="15.75" x14ac:dyDescent="0.25">
      <c r="B17" s="214"/>
      <c r="C17" s="51"/>
      <c r="D17" s="22"/>
      <c r="E17" s="20"/>
      <c r="F17" s="33"/>
      <c r="G17" s="21"/>
      <c r="H17" s="21"/>
    </row>
    <row r="18" spans="2:13" ht="15.75" x14ac:dyDescent="0.25">
      <c r="B18" s="200"/>
      <c r="C18" s="51"/>
      <c r="D18" s="22"/>
      <c r="E18" s="20"/>
      <c r="F18" s="33"/>
      <c r="G18" s="21"/>
      <c r="H18" s="21"/>
    </row>
    <row r="19" spans="2:13" ht="15.75" x14ac:dyDescent="0.25">
      <c r="B19" s="5"/>
      <c r="C19" s="5"/>
      <c r="D19" s="22"/>
      <c r="E19" s="20"/>
      <c r="F19" s="33"/>
      <c r="G19" s="21"/>
      <c r="H19" s="21"/>
    </row>
    <row r="20" spans="2:13" ht="31.5" x14ac:dyDescent="0.25">
      <c r="B20" s="5"/>
      <c r="C20" s="129" t="s">
        <v>72</v>
      </c>
      <c r="D20" s="130" t="s">
        <v>73</v>
      </c>
      <c r="E20" s="129" t="s">
        <v>74</v>
      </c>
      <c r="F20" s="33"/>
      <c r="G20" s="21"/>
      <c r="H20" s="21"/>
    </row>
    <row r="21" spans="2:13" ht="15.75" x14ac:dyDescent="0.25">
      <c r="B21" s="53" t="s">
        <v>35</v>
      </c>
      <c r="C21" s="56"/>
      <c r="D21" s="56"/>
      <c r="E21" s="131">
        <f>+C21+D21</f>
        <v>0</v>
      </c>
      <c r="F21" s="33"/>
      <c r="G21" s="21"/>
      <c r="H21" s="21"/>
    </row>
    <row r="22" spans="2:13" ht="15.75" x14ac:dyDescent="0.25">
      <c r="B22" s="53" t="s">
        <v>0</v>
      </c>
      <c r="C22" s="57"/>
      <c r="D22" s="57"/>
      <c r="E22" s="133">
        <f>+C22</f>
        <v>0</v>
      </c>
      <c r="F22" s="33"/>
      <c r="G22" s="21"/>
      <c r="H22" s="21"/>
    </row>
    <row r="23" spans="2:13" ht="15.75" x14ac:dyDescent="0.25">
      <c r="B23" s="53" t="s">
        <v>34</v>
      </c>
      <c r="C23" s="131">
        <f>+C21*C22</f>
        <v>0</v>
      </c>
      <c r="D23" s="131">
        <f>+D21*D22</f>
        <v>0</v>
      </c>
      <c r="E23" s="72">
        <f>+C23+D23</f>
        <v>0</v>
      </c>
      <c r="F23" s="132" t="s">
        <v>53</v>
      </c>
    </row>
    <row r="24" spans="2:13" x14ac:dyDescent="0.2">
      <c r="B24" s="24"/>
      <c r="C24" s="25"/>
      <c r="D24" s="24"/>
      <c r="E24" s="24"/>
    </row>
    <row r="25" spans="2:13" ht="15.75" x14ac:dyDescent="0.2">
      <c r="B25" s="215" t="s">
        <v>17</v>
      </c>
      <c r="C25" s="216"/>
      <c r="D25" s="24"/>
      <c r="E25" s="24"/>
    </row>
    <row r="26" spans="2:13" ht="15.75" x14ac:dyDescent="0.25">
      <c r="B26" s="53" t="s">
        <v>18</v>
      </c>
      <c r="C26" s="115"/>
      <c r="D26" s="24"/>
      <c r="E26" s="24"/>
    </row>
    <row r="27" spans="2:13" x14ac:dyDescent="0.2">
      <c r="B27" s="26"/>
      <c r="C27" s="24"/>
      <c r="D27" s="24"/>
      <c r="E27" s="24"/>
    </row>
    <row r="28" spans="2:13" ht="15.75" x14ac:dyDescent="0.2">
      <c r="B28" s="215" t="s">
        <v>44</v>
      </c>
      <c r="C28" s="216"/>
      <c r="D28" s="24"/>
      <c r="E28" s="24"/>
    </row>
    <row r="29" spans="2:13" ht="15.75" x14ac:dyDescent="0.25">
      <c r="B29" s="53" t="s">
        <v>62</v>
      </c>
      <c r="C29" s="115"/>
      <c r="D29" s="24"/>
      <c r="E29" s="24"/>
    </row>
    <row r="30" spans="2:13" ht="13.5" thickBot="1" x14ac:dyDescent="0.25">
      <c r="B30" s="24"/>
      <c r="C30" s="24"/>
      <c r="D30" s="24"/>
      <c r="E30" s="24"/>
    </row>
    <row r="31" spans="2:13" ht="19.5" thickBot="1" x14ac:dyDescent="0.25">
      <c r="B31" s="218" t="s">
        <v>47</v>
      </c>
      <c r="C31" s="219"/>
      <c r="D31" s="219"/>
      <c r="E31" s="219"/>
      <c r="F31" s="219"/>
      <c r="G31" s="219"/>
      <c r="H31" s="219"/>
      <c r="I31" s="219"/>
      <c r="J31" s="219"/>
      <c r="K31" s="220"/>
      <c r="L31" s="152"/>
      <c r="M31" s="152"/>
    </row>
    <row r="32" spans="2:13" ht="13.5" thickBot="1" x14ac:dyDescent="0.25">
      <c r="B32" s="24"/>
      <c r="C32" s="24"/>
      <c r="D32" s="24"/>
      <c r="E32" s="24"/>
    </row>
    <row r="33" spans="2:10" ht="18.75" customHeight="1" thickBot="1" x14ac:dyDescent="0.25">
      <c r="B33" s="182" t="s">
        <v>36</v>
      </c>
      <c r="C33" s="183"/>
      <c r="D33" s="183"/>
      <c r="E33" s="183"/>
      <c r="F33" s="184"/>
      <c r="G33" s="6"/>
      <c r="H33" s="6"/>
      <c r="I33" s="21"/>
    </row>
    <row r="34" spans="2:10" s="21" customFormat="1" ht="15.75" customHeight="1" x14ac:dyDescent="0.2">
      <c r="B34" s="3"/>
      <c r="C34" s="3"/>
      <c r="D34" s="3"/>
      <c r="E34" s="6"/>
      <c r="F34" s="33"/>
      <c r="G34" s="172"/>
      <c r="H34" s="172"/>
    </row>
    <row r="35" spans="2:10" ht="25.5" x14ac:dyDescent="0.2">
      <c r="B35" s="50" t="s">
        <v>37</v>
      </c>
      <c r="C35" s="123" t="s">
        <v>79</v>
      </c>
      <c r="D35" s="123" t="s">
        <v>80</v>
      </c>
      <c r="E35" s="217" t="s">
        <v>3</v>
      </c>
      <c r="F35" s="217"/>
      <c r="G35" s="146"/>
      <c r="H35" s="143"/>
      <c r="I35" s="21"/>
    </row>
    <row r="36" spans="2:10" x14ac:dyDescent="0.2">
      <c r="B36" s="118" t="s">
        <v>5</v>
      </c>
      <c r="C36" s="61">
        <v>0</v>
      </c>
      <c r="D36" s="61">
        <v>0</v>
      </c>
      <c r="E36" s="210" t="e">
        <f>+C36/D36</f>
        <v>#DIV/0!</v>
      </c>
      <c r="F36" s="180"/>
      <c r="G36" s="93"/>
      <c r="H36" s="93"/>
      <c r="I36" s="21"/>
      <c r="J36" s="45"/>
    </row>
    <row r="37" spans="2:10" x14ac:dyDescent="0.2">
      <c r="B37" s="118" t="s">
        <v>5</v>
      </c>
      <c r="C37" s="61">
        <v>0</v>
      </c>
      <c r="D37" s="61">
        <v>0</v>
      </c>
      <c r="E37" s="180" t="e">
        <f>+C37/D37</f>
        <v>#DIV/0!</v>
      </c>
      <c r="F37" s="180"/>
      <c r="G37" s="93"/>
      <c r="H37" s="93"/>
      <c r="I37" s="21"/>
    </row>
    <row r="38" spans="2:10" x14ac:dyDescent="0.2">
      <c r="B38" s="118" t="s">
        <v>5</v>
      </c>
      <c r="C38" s="61">
        <v>0</v>
      </c>
      <c r="D38" s="61">
        <v>0</v>
      </c>
      <c r="E38" s="210" t="e">
        <f>+C38/D38</f>
        <v>#DIV/0!</v>
      </c>
      <c r="F38" s="210"/>
      <c r="G38" s="93"/>
      <c r="H38" s="93"/>
      <c r="I38" s="21"/>
    </row>
    <row r="39" spans="2:10" ht="15.75" x14ac:dyDescent="0.25">
      <c r="B39" s="58" t="s">
        <v>38</v>
      </c>
      <c r="C39" s="59">
        <f>SUM(C36:C38)</f>
        <v>0</v>
      </c>
      <c r="D39" s="59">
        <f>SUM(D36:D38)</f>
        <v>0</v>
      </c>
      <c r="E39" s="27"/>
      <c r="G39" s="93"/>
      <c r="H39" s="93"/>
      <c r="I39" s="21"/>
    </row>
    <row r="40" spans="2:10" ht="15.75" x14ac:dyDescent="0.25">
      <c r="B40" s="7"/>
      <c r="C40" s="7"/>
      <c r="D40" s="7"/>
      <c r="E40" s="7"/>
      <c r="G40" s="181"/>
      <c r="H40" s="181"/>
    </row>
    <row r="41" spans="2:10" ht="15.75" x14ac:dyDescent="0.25">
      <c r="C41" s="137" t="s">
        <v>98</v>
      </c>
      <c r="D41" s="138">
        <f>+D39*$E$22</f>
        <v>0</v>
      </c>
      <c r="E41" s="7"/>
      <c r="G41" s="23"/>
      <c r="H41" s="23"/>
    </row>
    <row r="42" spans="2:10" ht="16.5" thickBot="1" x14ac:dyDescent="0.3">
      <c r="B42" s="7"/>
      <c r="C42" s="7"/>
      <c r="D42" s="7"/>
      <c r="E42" s="7"/>
      <c r="G42" s="227" t="s">
        <v>107</v>
      </c>
      <c r="H42" s="227"/>
      <c r="I42" s="227"/>
      <c r="J42" s="227"/>
    </row>
    <row r="43" spans="2:10" ht="16.5" customHeight="1" thickBot="1" x14ac:dyDescent="0.25">
      <c r="B43" s="182" t="s">
        <v>40</v>
      </c>
      <c r="C43" s="183"/>
      <c r="D43" s="183"/>
      <c r="E43" s="184"/>
      <c r="F43" s="6"/>
      <c r="G43" s="162" t="s">
        <v>105</v>
      </c>
      <c r="H43" s="162" t="s">
        <v>100</v>
      </c>
      <c r="I43" s="162" t="s">
        <v>101</v>
      </c>
      <c r="J43" s="162" t="s">
        <v>102</v>
      </c>
    </row>
    <row r="44" spans="2:10" s="21" customFormat="1" ht="15.75" x14ac:dyDescent="0.25">
      <c r="B44" s="64"/>
      <c r="C44" s="3"/>
      <c r="D44" s="3"/>
      <c r="E44" s="94"/>
      <c r="F44" s="33"/>
      <c r="G44" s="165" t="str">
        <f>+B36</f>
        <v>Inversión mm/aa</v>
      </c>
      <c r="H44" s="163"/>
      <c r="I44" s="54"/>
      <c r="J44" s="164"/>
    </row>
    <row r="45" spans="2:10" ht="15.75" x14ac:dyDescent="0.25">
      <c r="B45" s="77" t="s">
        <v>15</v>
      </c>
      <c r="C45" s="73">
        <v>0</v>
      </c>
      <c r="D45" s="28"/>
      <c r="E45" s="35"/>
      <c r="F45" s="33"/>
      <c r="G45" s="165" t="str">
        <f>+B37</f>
        <v>Inversión mm/aa</v>
      </c>
      <c r="H45" s="54"/>
      <c r="I45" s="54"/>
      <c r="J45" s="164"/>
    </row>
    <row r="46" spans="2:10" ht="15.75" x14ac:dyDescent="0.25">
      <c r="B46" s="77" t="s">
        <v>14</v>
      </c>
      <c r="C46" s="66"/>
      <c r="D46" s="28"/>
      <c r="E46" s="35"/>
      <c r="F46" s="33"/>
      <c r="G46" s="168" t="s">
        <v>106</v>
      </c>
      <c r="H46" s="166">
        <f>+SUM(H44:H45)</f>
        <v>0</v>
      </c>
      <c r="I46" s="166">
        <f>+D41</f>
        <v>0</v>
      </c>
    </row>
    <row r="47" spans="2:10" x14ac:dyDescent="0.2">
      <c r="B47" s="67"/>
      <c r="C47" s="71">
        <f>IF(C46="SI",0.8*C45,C45*0.6)</f>
        <v>0</v>
      </c>
      <c r="D47" s="28"/>
      <c r="E47" s="35"/>
      <c r="F47" s="33"/>
      <c r="G47" s="33"/>
      <c r="H47" s="92" t="s">
        <v>16</v>
      </c>
    </row>
    <row r="48" spans="2:10" ht="15.75" x14ac:dyDescent="0.25">
      <c r="B48" s="67"/>
      <c r="C48" s="23" t="s">
        <v>54</v>
      </c>
      <c r="D48" s="28"/>
      <c r="E48" s="35"/>
      <c r="F48" s="33"/>
      <c r="G48" s="33"/>
      <c r="H48" s="92"/>
    </row>
    <row r="49" spans="2:13" x14ac:dyDescent="0.2">
      <c r="B49" s="67"/>
      <c r="C49" s="28"/>
      <c r="D49" s="28"/>
      <c r="E49" s="35"/>
      <c r="F49" s="33"/>
      <c r="G49" s="33"/>
      <c r="H49" s="92"/>
    </row>
    <row r="50" spans="2:13" ht="15.75" x14ac:dyDescent="0.25">
      <c r="B50" s="68" t="s">
        <v>55</v>
      </c>
      <c r="C50" s="46"/>
      <c r="D50" s="46"/>
      <c r="E50" s="35"/>
      <c r="F50" s="33"/>
      <c r="G50" s="33"/>
      <c r="H50" s="33"/>
    </row>
    <row r="51" spans="2:13" ht="15.75" x14ac:dyDescent="0.25">
      <c r="B51" s="78"/>
      <c r="C51" s="24"/>
      <c r="D51" s="69" t="s">
        <v>1</v>
      </c>
      <c r="E51" s="95" t="s">
        <v>2</v>
      </c>
      <c r="F51" s="33"/>
      <c r="G51" s="33"/>
      <c r="H51" s="33"/>
    </row>
    <row r="52" spans="2:13" ht="15.75" x14ac:dyDescent="0.2">
      <c r="B52" s="175" t="s">
        <v>56</v>
      </c>
      <c r="C52" s="176"/>
      <c r="D52" s="75">
        <f>+C47</f>
        <v>0</v>
      </c>
      <c r="E52" s="96"/>
      <c r="F52" s="33"/>
      <c r="G52" s="33"/>
      <c r="H52" s="33"/>
    </row>
    <row r="53" spans="2:13" ht="15.75" x14ac:dyDescent="0.2">
      <c r="B53" s="175" t="s">
        <v>57</v>
      </c>
      <c r="C53" s="176"/>
      <c r="D53" s="76">
        <f>+H46</f>
        <v>0</v>
      </c>
      <c r="E53" s="97">
        <f>+I46</f>
        <v>0</v>
      </c>
      <c r="F53" s="33"/>
      <c r="G53" s="33"/>
      <c r="H53" s="93"/>
      <c r="I53" s="21"/>
      <c r="J53" s="21"/>
      <c r="K53" s="21"/>
    </row>
    <row r="54" spans="2:13" ht="15.75" x14ac:dyDescent="0.2">
      <c r="B54" s="175" t="s">
        <v>58</v>
      </c>
      <c r="C54" s="176"/>
      <c r="D54" s="74"/>
      <c r="E54" s="98">
        <f>+$E$23</f>
        <v>0</v>
      </c>
      <c r="F54" s="33"/>
      <c r="G54" s="33"/>
      <c r="H54" s="33"/>
      <c r="I54" s="21"/>
      <c r="J54" s="21"/>
      <c r="K54" s="21"/>
    </row>
    <row r="55" spans="2:13" x14ac:dyDescent="0.2">
      <c r="B55" s="67"/>
      <c r="C55" s="28"/>
      <c r="D55" s="28"/>
      <c r="E55" s="35"/>
      <c r="F55" s="33"/>
      <c r="G55" s="33"/>
      <c r="H55" s="33"/>
      <c r="I55" s="21"/>
      <c r="J55" s="21"/>
      <c r="K55" s="21"/>
    </row>
    <row r="56" spans="2:13" ht="15.75" x14ac:dyDescent="0.25">
      <c r="B56" s="186" t="s">
        <v>46</v>
      </c>
      <c r="C56" s="187"/>
      <c r="D56" s="134"/>
      <c r="E56" s="135"/>
      <c r="F56" s="33"/>
      <c r="G56" s="33"/>
      <c r="H56" s="33"/>
    </row>
    <row r="57" spans="2:13" ht="13.5" thickBot="1" x14ac:dyDescent="0.25">
      <c r="B57" s="79"/>
      <c r="C57" s="70"/>
      <c r="D57" s="70"/>
      <c r="E57" s="40"/>
      <c r="F57" s="33"/>
      <c r="G57" s="33"/>
      <c r="H57" s="33"/>
    </row>
    <row r="58" spans="2:13" ht="17.25" customHeight="1" thickBot="1" x14ac:dyDescent="0.25">
      <c r="B58" s="26"/>
      <c r="C58" s="28"/>
      <c r="D58" s="28"/>
      <c r="E58" s="24"/>
      <c r="G58" s="24"/>
      <c r="H58" s="24"/>
    </row>
    <row r="59" spans="2:13" ht="22.5" customHeight="1" thickBot="1" x14ac:dyDescent="0.3">
      <c r="B59" s="188" t="s">
        <v>50</v>
      </c>
      <c r="C59" s="189"/>
      <c r="D59" s="189"/>
      <c r="E59" s="190"/>
      <c r="F59" s="101"/>
      <c r="G59" s="101"/>
      <c r="H59" s="101"/>
      <c r="I59" s="24"/>
    </row>
    <row r="60" spans="2:13" ht="25.5" customHeight="1" x14ac:dyDescent="0.2">
      <c r="B60" s="26"/>
      <c r="C60" s="28"/>
      <c r="D60" s="28"/>
      <c r="E60" s="24"/>
      <c r="G60" s="191" t="s">
        <v>61</v>
      </c>
      <c r="H60" s="191"/>
      <c r="I60" s="191"/>
      <c r="J60" s="191"/>
      <c r="K60" s="191"/>
      <c r="L60" s="172"/>
      <c r="M60" s="172"/>
    </row>
    <row r="61" spans="2:13" s="126" customFormat="1" ht="25.5" x14ac:dyDescent="0.2">
      <c r="B61" s="124" t="s">
        <v>59</v>
      </c>
      <c r="C61" s="123" t="s">
        <v>64</v>
      </c>
      <c r="D61" s="123" t="s">
        <v>65</v>
      </c>
      <c r="E61" s="122" t="s">
        <v>3</v>
      </c>
      <c r="F61" s="125"/>
      <c r="G61" s="192" t="s">
        <v>59</v>
      </c>
      <c r="H61" s="192"/>
      <c r="I61" s="123" t="s">
        <v>66</v>
      </c>
      <c r="J61" s="123" t="s">
        <v>67</v>
      </c>
      <c r="K61" s="142" t="s">
        <v>3</v>
      </c>
      <c r="L61" s="145"/>
      <c r="M61" s="146"/>
    </row>
    <row r="62" spans="2:13" x14ac:dyDescent="0.2">
      <c r="B62" s="118" t="s">
        <v>5</v>
      </c>
      <c r="C62" s="54"/>
      <c r="D62" s="54"/>
      <c r="E62" s="99"/>
      <c r="F62" s="100"/>
      <c r="G62" s="185" t="s">
        <v>5</v>
      </c>
      <c r="H62" s="185"/>
      <c r="I62" s="83"/>
      <c r="J62" s="54"/>
      <c r="K62" s="127"/>
      <c r="L62" s="147"/>
      <c r="M62" s="147"/>
    </row>
    <row r="63" spans="2:13" x14ac:dyDescent="0.2">
      <c r="B63" s="118" t="s">
        <v>5</v>
      </c>
      <c r="C63" s="54"/>
      <c r="D63" s="54"/>
      <c r="E63" s="99"/>
      <c r="F63" s="100"/>
      <c r="G63" s="185" t="s">
        <v>5</v>
      </c>
      <c r="H63" s="185"/>
      <c r="I63" s="83"/>
      <c r="J63" s="54"/>
      <c r="K63" s="127"/>
      <c r="L63" s="148"/>
      <c r="M63" s="148"/>
    </row>
    <row r="64" spans="2:13" x14ac:dyDescent="0.2">
      <c r="B64" s="118" t="s">
        <v>5</v>
      </c>
      <c r="C64" s="54"/>
      <c r="D64" s="54"/>
      <c r="E64" s="99"/>
      <c r="F64" s="100"/>
      <c r="G64" s="185" t="s">
        <v>5</v>
      </c>
      <c r="H64" s="185"/>
      <c r="I64" s="84"/>
      <c r="J64" s="54"/>
      <c r="K64" s="54"/>
      <c r="L64" s="93"/>
      <c r="M64" s="93"/>
    </row>
    <row r="65" spans="1:13" ht="15.75" x14ac:dyDescent="0.25">
      <c r="B65" s="81" t="s">
        <v>39</v>
      </c>
      <c r="C65" s="82"/>
      <c r="D65" s="82"/>
      <c r="E65" s="24"/>
      <c r="F65" s="33"/>
      <c r="G65" s="177" t="s">
        <v>60</v>
      </c>
      <c r="H65" s="177"/>
      <c r="I65" s="102">
        <f>SUM(I62:I64)</f>
        <v>0</v>
      </c>
      <c r="J65" s="72">
        <f>SUM(J62:J64)</f>
        <v>0</v>
      </c>
      <c r="K65" s="128"/>
      <c r="L65" s="149"/>
      <c r="M65" s="128"/>
    </row>
    <row r="66" spans="1:13" x14ac:dyDescent="0.2">
      <c r="B66" s="28"/>
      <c r="C66" s="29"/>
      <c r="D66" s="29"/>
      <c r="E66" s="24"/>
      <c r="I66" s="178"/>
      <c r="J66" s="178"/>
      <c r="L66" s="173"/>
      <c r="M66" s="173"/>
    </row>
    <row r="67" spans="1:13" x14ac:dyDescent="0.2">
      <c r="B67" s="24"/>
      <c r="C67" s="24"/>
      <c r="D67" s="24"/>
      <c r="E67" s="24"/>
      <c r="I67" s="143"/>
      <c r="J67" s="144"/>
      <c r="K67" s="33"/>
    </row>
    <row r="68" spans="1:13" ht="13.5" thickBot="1" x14ac:dyDescent="0.25">
      <c r="B68" s="24"/>
      <c r="C68" s="24"/>
      <c r="D68" s="24"/>
      <c r="E68" s="24"/>
    </row>
    <row r="69" spans="1:13" ht="19.5" thickBot="1" x14ac:dyDescent="0.25">
      <c r="A69" s="218" t="s">
        <v>48</v>
      </c>
      <c r="B69" s="219"/>
      <c r="C69" s="219"/>
      <c r="D69" s="219"/>
      <c r="E69" s="219"/>
      <c r="F69" s="219"/>
      <c r="G69" s="219"/>
      <c r="H69" s="219"/>
      <c r="I69" s="219"/>
      <c r="J69" s="219"/>
      <c r="K69" s="220"/>
      <c r="L69" s="152"/>
      <c r="M69" s="152"/>
    </row>
    <row r="70" spans="1:13" ht="13.5" thickBot="1" x14ac:dyDescent="0.25">
      <c r="B70" s="24"/>
      <c r="C70" s="24"/>
      <c r="D70" s="24"/>
      <c r="E70" s="24"/>
    </row>
    <row r="71" spans="1:13" ht="16.5" thickBot="1" x14ac:dyDescent="0.25">
      <c r="B71" s="182" t="s">
        <v>36</v>
      </c>
      <c r="C71" s="183"/>
      <c r="D71" s="183"/>
      <c r="E71" s="183"/>
      <c r="F71" s="184"/>
      <c r="G71" s="6"/>
      <c r="H71" s="6"/>
    </row>
    <row r="72" spans="1:13" s="21" customFormat="1" ht="15.75" customHeight="1" x14ac:dyDescent="0.2">
      <c r="B72" s="3"/>
      <c r="C72" s="3"/>
      <c r="D72" s="3"/>
      <c r="E72" s="6"/>
      <c r="F72" s="33"/>
      <c r="G72" s="172"/>
      <c r="H72" s="172"/>
    </row>
    <row r="73" spans="1:13" ht="26.25" x14ac:dyDescent="0.25">
      <c r="B73" s="53" t="s">
        <v>41</v>
      </c>
      <c r="C73" s="123" t="s">
        <v>82</v>
      </c>
      <c r="D73" s="121" t="s">
        <v>81</v>
      </c>
      <c r="E73" s="179" t="s">
        <v>3</v>
      </c>
      <c r="F73" s="179"/>
      <c r="G73" s="145"/>
      <c r="H73" s="143"/>
    </row>
    <row r="74" spans="1:13" x14ac:dyDescent="0.2">
      <c r="B74" s="60" t="s">
        <v>5</v>
      </c>
      <c r="C74" s="61"/>
      <c r="D74" s="61"/>
      <c r="E74" s="180" t="e">
        <f>+C74/D74</f>
        <v>#DIV/0!</v>
      </c>
      <c r="F74" s="180"/>
      <c r="G74" s="93"/>
      <c r="H74" s="93"/>
    </row>
    <row r="75" spans="1:13" x14ac:dyDescent="0.2">
      <c r="B75" s="60" t="s">
        <v>5</v>
      </c>
      <c r="C75" s="61"/>
      <c r="D75" s="61"/>
      <c r="E75" s="180" t="e">
        <f t="shared" ref="E75:E76" si="0">+C75/D75</f>
        <v>#DIV/0!</v>
      </c>
      <c r="F75" s="180"/>
      <c r="G75" s="93"/>
      <c r="H75" s="93"/>
    </row>
    <row r="76" spans="1:13" x14ac:dyDescent="0.2">
      <c r="B76" s="60" t="s">
        <v>5</v>
      </c>
      <c r="C76" s="61"/>
      <c r="D76" s="61"/>
      <c r="E76" s="180" t="e">
        <f t="shared" si="0"/>
        <v>#DIV/0!</v>
      </c>
      <c r="F76" s="180"/>
      <c r="G76" s="93"/>
      <c r="H76" s="93"/>
    </row>
    <row r="77" spans="1:13" ht="15.75" x14ac:dyDescent="0.25">
      <c r="B77" s="58" t="s">
        <v>63</v>
      </c>
      <c r="C77" s="59">
        <f>SUM(C74:C76)</f>
        <v>0</v>
      </c>
      <c r="D77" s="59">
        <f>SUM(D74:D76)</f>
        <v>0</v>
      </c>
      <c r="E77" s="24"/>
      <c r="G77" s="93"/>
      <c r="H77" s="93"/>
    </row>
    <row r="78" spans="1:13" ht="15.75" x14ac:dyDescent="0.25">
      <c r="B78" s="58" t="s">
        <v>93</v>
      </c>
      <c r="C78" s="59">
        <f>+C77+C39</f>
        <v>0</v>
      </c>
      <c r="D78" s="59">
        <f>+D77+D39</f>
        <v>0</v>
      </c>
      <c r="E78" s="7"/>
      <c r="G78" s="33"/>
      <c r="H78" s="33"/>
    </row>
    <row r="79" spans="1:13" ht="16.5" customHeight="1" x14ac:dyDescent="0.25">
      <c r="B79" s="7"/>
      <c r="C79" s="7"/>
      <c r="D79" s="7"/>
      <c r="E79" s="7"/>
      <c r="G79" s="104"/>
      <c r="H79" s="104"/>
    </row>
    <row r="80" spans="1:13" ht="15.75" x14ac:dyDescent="0.25">
      <c r="C80" s="137" t="s">
        <v>98</v>
      </c>
      <c r="D80" s="138">
        <f>+(D78-D65)*$E$22</f>
        <v>0</v>
      </c>
      <c r="E80" s="171"/>
      <c r="F80" s="33"/>
      <c r="G80" s="181"/>
      <c r="H80" s="181"/>
    </row>
    <row r="81" spans="2:11" ht="16.5" thickBot="1" x14ac:dyDescent="0.3">
      <c r="B81" s="7"/>
      <c r="C81" s="7"/>
      <c r="D81" s="7"/>
      <c r="E81" s="171"/>
      <c r="F81" s="33"/>
      <c r="G81" s="227" t="s">
        <v>107</v>
      </c>
      <c r="H81" s="227"/>
      <c r="I81" s="227"/>
      <c r="J81" s="227"/>
    </row>
    <row r="82" spans="2:11" ht="16.5" thickBot="1" x14ac:dyDescent="0.25">
      <c r="B82" s="182" t="s">
        <v>84</v>
      </c>
      <c r="C82" s="183"/>
      <c r="D82" s="183"/>
      <c r="E82" s="184"/>
      <c r="F82" s="6"/>
      <c r="G82" s="162" t="s">
        <v>105</v>
      </c>
      <c r="H82" s="162" t="s">
        <v>100</v>
      </c>
      <c r="I82" s="162" t="s">
        <v>101</v>
      </c>
      <c r="J82" s="162" t="s">
        <v>102</v>
      </c>
    </row>
    <row r="83" spans="2:11" s="21" customFormat="1" ht="15.75" x14ac:dyDescent="0.2">
      <c r="B83" s="64"/>
      <c r="C83" s="3"/>
      <c r="D83" s="3"/>
      <c r="E83" s="65"/>
      <c r="F83" s="3"/>
      <c r="G83" s="165" t="str">
        <f>+G63</f>
        <v>Inversión mm/aa</v>
      </c>
      <c r="H83" s="163">
        <f>+J83*I83</f>
        <v>0</v>
      </c>
      <c r="I83" s="54">
        <f>+I85</f>
        <v>0</v>
      </c>
      <c r="J83" s="164">
        <f>+K63</f>
        <v>0</v>
      </c>
    </row>
    <row r="84" spans="2:11" ht="15.75" x14ac:dyDescent="0.25">
      <c r="B84" s="77" t="s">
        <v>15</v>
      </c>
      <c r="C84" s="73"/>
      <c r="D84" s="28"/>
      <c r="E84" s="35"/>
      <c r="F84" s="33"/>
      <c r="G84" s="165"/>
      <c r="H84" s="54"/>
      <c r="I84" s="54"/>
      <c r="J84" s="164"/>
    </row>
    <row r="85" spans="2:11" ht="15.75" x14ac:dyDescent="0.25">
      <c r="B85" s="77" t="s">
        <v>14</v>
      </c>
      <c r="C85" s="66"/>
      <c r="D85" s="28"/>
      <c r="E85" s="35"/>
      <c r="F85" s="33"/>
      <c r="G85" s="168" t="s">
        <v>103</v>
      </c>
      <c r="H85" s="166">
        <f>+SUM(H83:H84)</f>
        <v>0</v>
      </c>
      <c r="I85" s="166">
        <f>+D80</f>
        <v>0</v>
      </c>
    </row>
    <row r="86" spans="2:11" x14ac:dyDescent="0.2">
      <c r="B86" s="67"/>
      <c r="C86" s="71">
        <f>IF(C85="SI",0.8*C84,C84*0.6)</f>
        <v>0</v>
      </c>
      <c r="D86" s="28"/>
      <c r="E86" s="35"/>
      <c r="F86" s="33"/>
      <c r="G86" s="33"/>
      <c r="H86" s="33"/>
    </row>
    <row r="87" spans="2:11" ht="15.75" x14ac:dyDescent="0.25">
      <c r="B87" s="67"/>
      <c r="C87" s="23" t="s">
        <v>54</v>
      </c>
      <c r="D87" s="28"/>
      <c r="E87" s="35"/>
      <c r="F87" s="33"/>
      <c r="G87" s="33"/>
      <c r="H87" s="33"/>
    </row>
    <row r="88" spans="2:11" x14ac:dyDescent="0.2">
      <c r="B88" s="67"/>
      <c r="C88" s="28"/>
      <c r="D88" s="28"/>
      <c r="E88" s="35"/>
      <c r="F88" s="33"/>
      <c r="G88" s="33"/>
      <c r="H88" s="33"/>
    </row>
    <row r="89" spans="2:11" ht="15.75" x14ac:dyDescent="0.25">
      <c r="B89" s="68" t="s">
        <v>55</v>
      </c>
      <c r="C89" s="46"/>
      <c r="D89" s="46"/>
      <c r="E89" s="105"/>
      <c r="F89" s="33"/>
      <c r="G89" s="33"/>
      <c r="H89" s="33"/>
    </row>
    <row r="90" spans="2:11" ht="15.75" x14ac:dyDescent="0.25">
      <c r="B90" s="78"/>
      <c r="C90" s="24"/>
      <c r="D90" s="69" t="s">
        <v>1</v>
      </c>
      <c r="E90" s="95" t="s">
        <v>2</v>
      </c>
      <c r="F90" s="33"/>
      <c r="G90" s="33"/>
      <c r="H90" s="33"/>
    </row>
    <row r="91" spans="2:11" ht="15.75" x14ac:dyDescent="0.2">
      <c r="B91" s="175" t="s">
        <v>56</v>
      </c>
      <c r="C91" s="176"/>
      <c r="D91" s="75">
        <f>+C86</f>
        <v>0</v>
      </c>
      <c r="E91" s="106"/>
      <c r="F91" s="33"/>
      <c r="G91" s="103"/>
      <c r="H91" s="104"/>
      <c r="J91" s="33"/>
      <c r="K91" s="33"/>
    </row>
    <row r="92" spans="2:11" ht="15.75" x14ac:dyDescent="0.2">
      <c r="B92" s="175" t="s">
        <v>57</v>
      </c>
      <c r="C92" s="176"/>
      <c r="D92" s="76">
        <f>+H85</f>
        <v>0</v>
      </c>
      <c r="E92" s="98">
        <f>+I85</f>
        <v>0</v>
      </c>
      <c r="F92" s="33"/>
      <c r="G92" s="33"/>
      <c r="H92" s="33"/>
      <c r="J92" s="173"/>
      <c r="K92" s="173"/>
    </row>
    <row r="93" spans="2:11" ht="15.75" x14ac:dyDescent="0.2">
      <c r="B93" s="175" t="s">
        <v>58</v>
      </c>
      <c r="C93" s="176"/>
      <c r="D93" s="85"/>
      <c r="E93" s="98">
        <f>$E$23-$D$65</f>
        <v>0</v>
      </c>
      <c r="F93" s="33"/>
      <c r="G93" s="33"/>
      <c r="H93" s="33"/>
      <c r="J93" s="109"/>
      <c r="K93" s="110"/>
    </row>
    <row r="94" spans="2:11" x14ac:dyDescent="0.2">
      <c r="B94" s="67"/>
      <c r="C94" s="28"/>
      <c r="D94" s="24"/>
      <c r="E94" s="35"/>
      <c r="F94" s="33"/>
      <c r="G94" s="33"/>
      <c r="H94" s="33"/>
      <c r="J94" s="33"/>
      <c r="K94" s="33"/>
    </row>
    <row r="95" spans="2:11" s="21" customFormat="1" ht="15.75" x14ac:dyDescent="0.25">
      <c r="B95" s="186" t="s">
        <v>46</v>
      </c>
      <c r="C95" s="187"/>
      <c r="D95" s="134"/>
      <c r="E95" s="135"/>
      <c r="F95" s="33"/>
      <c r="G95" s="33"/>
      <c r="H95" s="33"/>
    </row>
    <row r="96" spans="2:11" s="21" customFormat="1" ht="13.5" thickBot="1" x14ac:dyDescent="0.25">
      <c r="B96" s="86"/>
      <c r="C96" s="87"/>
      <c r="D96" s="88"/>
      <c r="E96" s="89"/>
      <c r="F96" s="33"/>
      <c r="G96" s="33"/>
      <c r="H96" s="33"/>
    </row>
    <row r="97" spans="2:13" s="21" customFormat="1" x14ac:dyDescent="0.2">
      <c r="B97" s="30"/>
      <c r="C97" s="117"/>
      <c r="D97" s="32"/>
      <c r="E97" s="33"/>
      <c r="F97" s="33"/>
    </row>
    <row r="98" spans="2:13" s="21" customFormat="1" ht="13.5" thickBot="1" x14ac:dyDescent="0.25">
      <c r="B98" s="30"/>
      <c r="C98" s="117"/>
      <c r="D98" s="32"/>
      <c r="E98" s="33"/>
      <c r="F98" s="33"/>
      <c r="L98" s="33"/>
      <c r="M98" s="33"/>
    </row>
    <row r="99" spans="2:13" s="21" customFormat="1" ht="16.5" thickBot="1" x14ac:dyDescent="0.3">
      <c r="B99" s="188" t="s">
        <v>50</v>
      </c>
      <c r="C99" s="189"/>
      <c r="D99" s="189"/>
      <c r="E99" s="190"/>
      <c r="F99" s="101"/>
      <c r="G99" s="101"/>
      <c r="H99" s="101"/>
      <c r="I99" s="33"/>
      <c r="J99" s="33"/>
      <c r="L99" s="33"/>
      <c r="M99" s="33"/>
    </row>
    <row r="100" spans="2:13" s="21" customFormat="1" ht="26.25" customHeight="1" x14ac:dyDescent="0.2">
      <c r="B100" s="30"/>
      <c r="C100" s="117"/>
      <c r="D100" s="32"/>
      <c r="E100" s="33"/>
      <c r="F100" s="33"/>
      <c r="G100" s="191" t="s">
        <v>61</v>
      </c>
      <c r="H100" s="191"/>
      <c r="I100" s="191"/>
      <c r="J100" s="191"/>
      <c r="K100" s="191"/>
      <c r="L100" s="172"/>
      <c r="M100" s="172"/>
    </row>
    <row r="101" spans="2:13" s="126" customFormat="1" ht="25.5" x14ac:dyDescent="0.2">
      <c r="B101" s="124" t="s">
        <v>59</v>
      </c>
      <c r="C101" s="123" t="s">
        <v>68</v>
      </c>
      <c r="D101" s="123" t="s">
        <v>69</v>
      </c>
      <c r="E101" s="122" t="s">
        <v>3</v>
      </c>
      <c r="F101" s="125"/>
      <c r="G101" s="192" t="s">
        <v>59</v>
      </c>
      <c r="H101" s="192"/>
      <c r="I101" s="123" t="s">
        <v>70</v>
      </c>
      <c r="J101" s="123" t="s">
        <v>71</v>
      </c>
      <c r="K101" s="142" t="s">
        <v>3</v>
      </c>
      <c r="L101" s="145"/>
      <c r="M101" s="146"/>
    </row>
    <row r="102" spans="2:13" x14ac:dyDescent="0.2">
      <c r="B102" s="60" t="s">
        <v>5</v>
      </c>
      <c r="C102" s="54"/>
      <c r="D102" s="83"/>
      <c r="E102" s="107"/>
      <c r="F102" s="108"/>
      <c r="G102" s="185" t="s">
        <v>5</v>
      </c>
      <c r="H102" s="185"/>
      <c r="I102" s="83"/>
      <c r="J102" s="54"/>
      <c r="K102" s="127"/>
      <c r="L102" s="151"/>
      <c r="M102" s="148"/>
    </row>
    <row r="103" spans="2:13" x14ac:dyDescent="0.2">
      <c r="B103" s="60" t="s">
        <v>5</v>
      </c>
      <c r="C103" s="54"/>
      <c r="D103" s="54"/>
      <c r="E103" s="99"/>
      <c r="F103" s="100"/>
      <c r="G103" s="185" t="s">
        <v>5</v>
      </c>
      <c r="H103" s="185"/>
      <c r="I103" s="83"/>
      <c r="J103" s="54"/>
      <c r="K103" s="127"/>
      <c r="L103" s="147"/>
      <c r="M103" s="147"/>
    </row>
    <row r="104" spans="2:13" x14ac:dyDescent="0.2">
      <c r="B104" s="60" t="s">
        <v>5</v>
      </c>
      <c r="C104" s="54"/>
      <c r="D104" s="54"/>
      <c r="E104" s="99"/>
      <c r="F104" s="100"/>
      <c r="G104" s="185" t="s">
        <v>5</v>
      </c>
      <c r="H104" s="185"/>
      <c r="I104" s="84"/>
      <c r="J104" s="54"/>
      <c r="K104" s="54"/>
      <c r="L104" s="147"/>
      <c r="M104" s="147"/>
    </row>
    <row r="105" spans="2:13" ht="15.75" x14ac:dyDescent="0.25">
      <c r="B105" s="81" t="s">
        <v>42</v>
      </c>
      <c r="C105" s="82"/>
      <c r="D105" s="82"/>
      <c r="E105" s="24"/>
      <c r="F105" s="33"/>
      <c r="G105" s="177" t="s">
        <v>60</v>
      </c>
      <c r="H105" s="177"/>
      <c r="I105" s="80">
        <f>SUM(I102:I104)</f>
        <v>0</v>
      </c>
      <c r="J105" s="82">
        <f>SUM(J102:J104)</f>
        <v>0</v>
      </c>
      <c r="L105" s="149"/>
      <c r="M105" s="128"/>
    </row>
    <row r="106" spans="2:13" x14ac:dyDescent="0.2">
      <c r="B106" s="24"/>
      <c r="C106" s="24"/>
      <c r="D106" s="24"/>
      <c r="E106" s="24"/>
      <c r="I106" s="178"/>
      <c r="J106" s="178"/>
      <c r="L106" s="33"/>
      <c r="M106" s="33"/>
    </row>
    <row r="107" spans="2:13" x14ac:dyDescent="0.2">
      <c r="B107" s="24"/>
      <c r="C107" s="24"/>
      <c r="D107" s="24"/>
      <c r="E107" s="24"/>
      <c r="I107" s="143"/>
      <c r="J107" s="144"/>
    </row>
    <row r="108" spans="2:13" x14ac:dyDescent="0.2">
      <c r="B108" s="24"/>
      <c r="C108" s="24"/>
      <c r="D108" s="24"/>
      <c r="E108" s="24"/>
    </row>
    <row r="109" spans="2:13" ht="18.75" x14ac:dyDescent="0.2">
      <c r="B109" s="174" t="s">
        <v>4</v>
      </c>
      <c r="C109" s="174"/>
      <c r="D109" s="174"/>
      <c r="E109" s="24"/>
    </row>
    <row r="110" spans="2:13" ht="15.75" customHeight="1" x14ac:dyDescent="0.3">
      <c r="B110" s="193" t="s">
        <v>43</v>
      </c>
      <c r="C110" s="90" t="s">
        <v>1</v>
      </c>
      <c r="D110" s="90" t="s">
        <v>2</v>
      </c>
      <c r="E110" s="24"/>
    </row>
    <row r="111" spans="2:13" ht="18.75" x14ac:dyDescent="0.3">
      <c r="B111" s="193"/>
      <c r="C111" s="91">
        <f>+C65+C105</f>
        <v>0</v>
      </c>
      <c r="D111" s="91">
        <f>+D65+D105</f>
        <v>0</v>
      </c>
      <c r="E111" s="24"/>
    </row>
    <row r="112" spans="2:13" x14ac:dyDescent="0.2">
      <c r="B112" s="24"/>
      <c r="C112" s="24"/>
      <c r="D112" s="24"/>
      <c r="E112" s="24"/>
    </row>
    <row r="113" spans="2:7" ht="13.5" thickBot="1" x14ac:dyDescent="0.25">
      <c r="B113" s="24"/>
      <c r="C113" s="24"/>
      <c r="D113" s="24"/>
      <c r="E113" s="24"/>
    </row>
    <row r="114" spans="2:7" ht="16.5" thickBot="1" x14ac:dyDescent="0.25">
      <c r="B114" s="182" t="s">
        <v>9</v>
      </c>
      <c r="C114" s="183"/>
      <c r="D114" s="183"/>
      <c r="E114" s="184"/>
    </row>
    <row r="115" spans="2:7" hidden="1" x14ac:dyDescent="0.2">
      <c r="B115" s="34" t="s">
        <v>13</v>
      </c>
      <c r="C115" s="24"/>
      <c r="D115" s="24"/>
      <c r="E115" s="35"/>
    </row>
    <row r="116" spans="2:7" hidden="1" x14ac:dyDescent="0.2">
      <c r="B116" s="36" t="s">
        <v>10</v>
      </c>
      <c r="C116" s="24"/>
      <c r="D116" s="24"/>
      <c r="E116" s="35"/>
    </row>
    <row r="117" spans="2:7" hidden="1" x14ac:dyDescent="0.2">
      <c r="B117" s="36" t="s">
        <v>11</v>
      </c>
      <c r="C117" s="24"/>
      <c r="D117" s="24"/>
      <c r="E117" s="35"/>
      <c r="G117" s="47" t="s">
        <v>51</v>
      </c>
    </row>
    <row r="118" spans="2:7" hidden="1" x14ac:dyDescent="0.2">
      <c r="B118" s="37"/>
      <c r="C118" s="24"/>
      <c r="D118" s="24"/>
      <c r="E118" s="35"/>
    </row>
    <row r="119" spans="2:7" hidden="1" x14ac:dyDescent="0.2">
      <c r="B119" s="37" t="s">
        <v>6</v>
      </c>
      <c r="C119" s="24"/>
      <c r="D119" s="24"/>
      <c r="E119" s="35"/>
    </row>
    <row r="120" spans="2:7" hidden="1" x14ac:dyDescent="0.2">
      <c r="B120" s="37" t="s">
        <v>7</v>
      </c>
      <c r="C120" s="24"/>
      <c r="D120" s="24"/>
      <c r="E120" s="35"/>
    </row>
    <row r="121" spans="2:7" hidden="1" x14ac:dyDescent="0.2">
      <c r="B121" s="37" t="s">
        <v>8</v>
      </c>
      <c r="C121" s="24"/>
      <c r="D121" s="24"/>
      <c r="E121" s="35"/>
    </row>
    <row r="122" spans="2:7" ht="13.5" hidden="1" thickBot="1" x14ac:dyDescent="0.25">
      <c r="B122" s="38" t="s">
        <v>12</v>
      </c>
      <c r="C122" s="39"/>
      <c r="D122" s="39"/>
      <c r="E122" s="40"/>
    </row>
    <row r="124" spans="2:7" x14ac:dyDescent="0.2">
      <c r="B124" s="48" t="s">
        <v>52</v>
      </c>
      <c r="C124" s="47"/>
    </row>
    <row r="126" spans="2:7" x14ac:dyDescent="0.2">
      <c r="B126" s="111" t="s">
        <v>13</v>
      </c>
    </row>
    <row r="127" spans="2:7" x14ac:dyDescent="0.2">
      <c r="B127" s="112" t="s">
        <v>10</v>
      </c>
    </row>
    <row r="128" spans="2:7" x14ac:dyDescent="0.2">
      <c r="B128" s="112" t="s">
        <v>11</v>
      </c>
    </row>
    <row r="129" spans="2:2" x14ac:dyDescent="0.2">
      <c r="B129" s="113"/>
    </row>
    <row r="130" spans="2:2" x14ac:dyDescent="0.2">
      <c r="B130" s="113" t="s">
        <v>6</v>
      </c>
    </row>
    <row r="131" spans="2:2" x14ac:dyDescent="0.2">
      <c r="B131" s="113" t="s">
        <v>7</v>
      </c>
    </row>
    <row r="132" spans="2:2" x14ac:dyDescent="0.2">
      <c r="B132" s="113" t="s">
        <v>8</v>
      </c>
    </row>
    <row r="133" spans="2:2" x14ac:dyDescent="0.2">
      <c r="B133" s="111" t="s">
        <v>12</v>
      </c>
    </row>
  </sheetData>
  <mergeCells count="67">
    <mergeCell ref="G81:J81"/>
    <mergeCell ref="B33:F33"/>
    <mergeCell ref="B71:F71"/>
    <mergeCell ref="A69:K69"/>
    <mergeCell ref="B31:K31"/>
    <mergeCell ref="G60:K60"/>
    <mergeCell ref="G42:J42"/>
    <mergeCell ref="G61:H61"/>
    <mergeCell ref="G62:H62"/>
    <mergeCell ref="G40:H40"/>
    <mergeCell ref="B43:E43"/>
    <mergeCell ref="B52:C52"/>
    <mergeCell ref="B53:C53"/>
    <mergeCell ref="B54:C54"/>
    <mergeCell ref="I4:J4"/>
    <mergeCell ref="B13:C13"/>
    <mergeCell ref="C12:D12"/>
    <mergeCell ref="G63:H63"/>
    <mergeCell ref="E38:F38"/>
    <mergeCell ref="B14:C14"/>
    <mergeCell ref="B15:C15"/>
    <mergeCell ref="B16:B18"/>
    <mergeCell ref="B25:C25"/>
    <mergeCell ref="B28:C28"/>
    <mergeCell ref="G34:H34"/>
    <mergeCell ref="E35:F35"/>
    <mergeCell ref="E36:F36"/>
    <mergeCell ref="E37:F37"/>
    <mergeCell ref="B56:C56"/>
    <mergeCell ref="B59:E59"/>
    <mergeCell ref="E1:G1"/>
    <mergeCell ref="B8:D8"/>
    <mergeCell ref="C9:D9"/>
    <mergeCell ref="E9:F9"/>
    <mergeCell ref="C10:D10"/>
    <mergeCell ref="E10:F11"/>
    <mergeCell ref="G10:G11"/>
    <mergeCell ref="C11:D11"/>
    <mergeCell ref="G100:K100"/>
    <mergeCell ref="B114:E114"/>
    <mergeCell ref="G101:H101"/>
    <mergeCell ref="G102:H102"/>
    <mergeCell ref="G103:H103"/>
    <mergeCell ref="G104:H104"/>
    <mergeCell ref="G105:H105"/>
    <mergeCell ref="B110:B111"/>
    <mergeCell ref="B92:C92"/>
    <mergeCell ref="J92:K92"/>
    <mergeCell ref="B93:C93"/>
    <mergeCell ref="B95:C95"/>
    <mergeCell ref="B99:E99"/>
    <mergeCell ref="L60:M60"/>
    <mergeCell ref="L66:M66"/>
    <mergeCell ref="L100:M100"/>
    <mergeCell ref="B109:D109"/>
    <mergeCell ref="B91:C91"/>
    <mergeCell ref="G65:H65"/>
    <mergeCell ref="I66:J66"/>
    <mergeCell ref="G72:H72"/>
    <mergeCell ref="E73:F73"/>
    <mergeCell ref="E74:F74"/>
    <mergeCell ref="E75:F75"/>
    <mergeCell ref="E76:F76"/>
    <mergeCell ref="G80:H80"/>
    <mergeCell ref="B82:E82"/>
    <mergeCell ref="G64:H64"/>
    <mergeCell ref="I106:J106"/>
  </mergeCells>
  <conditionalFormatting sqref="B11:C11 B8:B10 B19:C19 C18 B21:C22 B20">
    <cfRule type="expression" dxfId="57" priority="29" stopIfTrue="1">
      <formula>#REF!="FACTURA FUERA DE FECHA"</formula>
    </cfRule>
  </conditionalFormatting>
  <conditionalFormatting sqref="B12:C13 C17 B16:C16 B14:B15">
    <cfRule type="expression" dxfId="56" priority="28" stopIfTrue="1">
      <formula>#REF!="FACTURA FUERA DE FECHA"</formula>
    </cfRule>
  </conditionalFormatting>
  <conditionalFormatting sqref="B5:B6 A1:D2">
    <cfRule type="expression" dxfId="55" priority="27">
      <formula>#REF!="FACTURA FUERA DE FECHA"</formula>
    </cfRule>
  </conditionalFormatting>
  <conditionalFormatting sqref="C9 B33:B34">
    <cfRule type="expression" dxfId="54" priority="26" stopIfTrue="1">
      <formula>#REF!="FACTURA FUERA DE FECHA"</formula>
    </cfRule>
  </conditionalFormatting>
  <conditionalFormatting sqref="C10">
    <cfRule type="expression" dxfId="53" priority="25" stopIfTrue="1">
      <formula>#REF!="FACTURA FUERA DE FECHA"</formula>
    </cfRule>
  </conditionalFormatting>
  <conditionalFormatting sqref="E1">
    <cfRule type="expression" dxfId="52" priority="24">
      <formula>#REF!="FACTURA FUERA DE FECHA"</formula>
    </cfRule>
  </conditionalFormatting>
  <conditionalFormatting sqref="B25:C25">
    <cfRule type="expression" dxfId="51" priority="23" stopIfTrue="1">
      <formula>#REF!="FACTURA FUERA DE FECHA"</formula>
    </cfRule>
  </conditionalFormatting>
  <conditionalFormatting sqref="B28:C28">
    <cfRule type="expression" dxfId="50" priority="22" stopIfTrue="1">
      <formula>#REF!="FACTURA FUERA DE FECHA"</formula>
    </cfRule>
  </conditionalFormatting>
  <conditionalFormatting sqref="B39:D39">
    <cfRule type="expression" dxfId="49" priority="21" stopIfTrue="1">
      <formula>#REF!="FACTURA FUERA DE FECHA"</formula>
    </cfRule>
  </conditionalFormatting>
  <conditionalFormatting sqref="B43:B44">
    <cfRule type="expression" dxfId="48" priority="20" stopIfTrue="1">
      <formula>#REF!="FACTURA FUERA DE FECHA"</formula>
    </cfRule>
  </conditionalFormatting>
  <conditionalFormatting sqref="B65">
    <cfRule type="expression" dxfId="47" priority="19" stopIfTrue="1">
      <formula>#REF!="FACTURA FUERA DE FECHA"</formula>
    </cfRule>
  </conditionalFormatting>
  <conditionalFormatting sqref="B71:B72">
    <cfRule type="expression" dxfId="46" priority="18" stopIfTrue="1">
      <formula>#REF!="FACTURA FUERA DE FECHA"</formula>
    </cfRule>
  </conditionalFormatting>
  <conditionalFormatting sqref="B77:D77">
    <cfRule type="expression" dxfId="45" priority="17" stopIfTrue="1">
      <formula>#REF!="FACTURA FUERA DE FECHA"</formula>
    </cfRule>
  </conditionalFormatting>
  <conditionalFormatting sqref="B82:B83">
    <cfRule type="expression" dxfId="44" priority="16" stopIfTrue="1">
      <formula>#REF!="FACTURA FUERA DE FECHA"</formula>
    </cfRule>
  </conditionalFormatting>
  <conditionalFormatting sqref="B105">
    <cfRule type="expression" dxfId="43" priority="15" stopIfTrue="1">
      <formula>#REF!="FACTURA FUERA DE FECHA"</formula>
    </cfRule>
  </conditionalFormatting>
  <conditionalFormatting sqref="B114">
    <cfRule type="expression" dxfId="42" priority="14" stopIfTrue="1">
      <formula>#REF!="FACTURA FUERA DE FECHA"</formula>
    </cfRule>
  </conditionalFormatting>
  <conditionalFormatting sqref="B109">
    <cfRule type="expression" dxfId="41" priority="13" stopIfTrue="1">
      <formula>#REF!="FACTURA FUERA DE FECHA"</formula>
    </cfRule>
  </conditionalFormatting>
  <conditionalFormatting sqref="A69">
    <cfRule type="expression" dxfId="40" priority="11" stopIfTrue="1">
      <formula>#REF!="FACTURA FUERA DE FECHA"</formula>
    </cfRule>
  </conditionalFormatting>
  <conditionalFormatting sqref="B31">
    <cfRule type="expression" dxfId="39" priority="12" stopIfTrue="1">
      <formula>#REF!="FACTURA FUERA DE FECHA"</formula>
    </cfRule>
  </conditionalFormatting>
  <conditionalFormatting sqref="B59">
    <cfRule type="expression" dxfId="38" priority="10" stopIfTrue="1">
      <formula>#REF!="FACTURA FUERA DE FECHA"</formula>
    </cfRule>
  </conditionalFormatting>
  <conditionalFormatting sqref="B99">
    <cfRule type="expression" dxfId="37" priority="9" stopIfTrue="1">
      <formula>#REF!="FACTURA FUERA DE FECHA"</formula>
    </cfRule>
  </conditionalFormatting>
  <conditionalFormatting sqref="B61">
    <cfRule type="expression" dxfId="36" priority="8" stopIfTrue="1">
      <formula>#REF!="FACTURA FUERA DE FECHA"</formula>
    </cfRule>
  </conditionalFormatting>
  <conditionalFormatting sqref="B101">
    <cfRule type="expression" dxfId="35" priority="7" stopIfTrue="1">
      <formula>#REF!="FACTURA FUERA DE FECHA"</formula>
    </cfRule>
  </conditionalFormatting>
  <conditionalFormatting sqref="G61">
    <cfRule type="expression" dxfId="34" priority="6" stopIfTrue="1">
      <formula>#REF!="FACTURA FUERA DE FECHA"</formula>
    </cfRule>
  </conditionalFormatting>
  <conditionalFormatting sqref="G101">
    <cfRule type="expression" dxfId="33" priority="5" stopIfTrue="1">
      <formula>#REF!="FACTURA FUERA DE FECHA"</formula>
    </cfRule>
  </conditionalFormatting>
  <conditionalFormatting sqref="B78">
    <cfRule type="expression" dxfId="32" priority="4" stopIfTrue="1">
      <formula>#REF!="FACTURA FUERA DE FECHA"</formula>
    </cfRule>
  </conditionalFormatting>
  <conditionalFormatting sqref="C20">
    <cfRule type="expression" dxfId="31" priority="3" stopIfTrue="1">
      <formula>#REF!="FACTURA FUERA DE FECHA"</formula>
    </cfRule>
  </conditionalFormatting>
  <conditionalFormatting sqref="D21:E22">
    <cfRule type="expression" dxfId="30" priority="2" stopIfTrue="1">
      <formula>#REF!="FACTURA FUERA DE FECHA"</formula>
    </cfRule>
  </conditionalFormatting>
  <conditionalFormatting sqref="C78:D78">
    <cfRule type="expression" dxfId="29" priority="1" stopIfTrue="1">
      <formula>#REF!="FACTURA FUERA DE FECHA"</formula>
    </cfRule>
  </conditionalFormatting>
  <dataValidations count="3">
    <dataValidation type="list" allowBlank="1" showInputMessage="1" showErrorMessage="1" sqref="C29">
      <formula1>"SI,NO"</formula1>
    </dataValidation>
    <dataValidation type="textLength" operator="equal" allowBlank="1" showInputMessage="1" showErrorMessage="1" sqref="C10">
      <formula1>12</formula1>
    </dataValidation>
    <dataValidation type="list" allowBlank="1" showInputMessage="1" showErrorMessage="1" sqref="C46 C85 C28 C25">
      <formula1>$H$46:$H$47</formula1>
    </dataValidation>
  </dataValidations>
  <hyperlinks>
    <hyperlink ref="G117" location="'Vta. de Bienes '!A1" display="Ver"/>
  </hyperlinks>
  <pageMargins left="0.74803149606299213" right="0.74803149606299213" top="0.98425196850393704" bottom="0.98425196850393704" header="0" footer="0"/>
  <pageSetup paperSize="9" scale="57" orientation="landscape" r:id="rId1"/>
  <headerFooter alignWithMargins="0"/>
  <rowBreaks count="3" manualBreakCount="3">
    <brk id="30" min="1" max="10" man="1"/>
    <brk id="68" min="1" max="10" man="1"/>
    <brk id="111" min="1" max="1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33"/>
  <sheetViews>
    <sheetView showGridLines="0" zoomScale="110" zoomScaleNormal="110" zoomScaleSheetLayoutView="25" workbookViewId="0">
      <selection activeCell="C21" sqref="C21"/>
    </sheetView>
  </sheetViews>
  <sheetFormatPr baseColWidth="10" defaultRowHeight="12.75" x14ac:dyDescent="0.2"/>
  <cols>
    <col min="1" max="1" width="1.42578125" style="18" customWidth="1"/>
    <col min="2" max="2" width="45.5703125" style="18" customWidth="1"/>
    <col min="3" max="3" width="15.140625" style="18" customWidth="1"/>
    <col min="4" max="4" width="14.85546875" style="18" customWidth="1"/>
    <col min="5" max="5" width="16.7109375" style="18" customWidth="1"/>
    <col min="6" max="6" width="5.28515625" style="24" customWidth="1"/>
    <col min="7" max="7" width="22.28515625" style="18" customWidth="1"/>
    <col min="8" max="8" width="20.85546875" style="18" customWidth="1"/>
    <col min="9" max="9" width="16.85546875" style="18" customWidth="1"/>
    <col min="10" max="10" width="18" style="18" customWidth="1"/>
    <col min="11" max="11" width="11.42578125" style="18"/>
    <col min="12" max="13" width="11.7109375" style="18" bestFit="1" customWidth="1"/>
    <col min="14" max="16384" width="11.42578125" style="18"/>
  </cols>
  <sheetData>
    <row r="1" spans="1:11" s="10" customFormat="1" ht="18.75" x14ac:dyDescent="0.3">
      <c r="A1" s="8"/>
      <c r="B1" s="9"/>
      <c r="C1" s="9"/>
      <c r="D1" s="4"/>
      <c r="E1" s="194" t="s">
        <v>20</v>
      </c>
      <c r="F1" s="194"/>
      <c r="G1" s="194"/>
    </row>
    <row r="2" spans="1:11" s="10" customFormat="1" ht="15.75" x14ac:dyDescent="0.25">
      <c r="A2" s="11"/>
      <c r="B2" s="12"/>
      <c r="C2" s="12"/>
      <c r="D2" s="12"/>
      <c r="E2" s="13"/>
      <c r="F2" s="14"/>
      <c r="G2" s="13"/>
    </row>
    <row r="3" spans="1:11" s="10" customFormat="1" ht="15.75" customHeight="1" x14ac:dyDescent="0.25">
      <c r="A3" s="15"/>
      <c r="B3" s="16"/>
      <c r="C3" s="16"/>
      <c r="D3" s="16"/>
    </row>
    <row r="4" spans="1:11" s="10" customFormat="1" ht="24.75" customHeight="1" x14ac:dyDescent="0.25">
      <c r="A4" s="15"/>
      <c r="B4" s="16"/>
      <c r="C4" s="16"/>
      <c r="D4" s="3"/>
      <c r="I4" s="225" t="s">
        <v>19</v>
      </c>
      <c r="J4" s="226"/>
      <c r="K4" s="3"/>
    </row>
    <row r="5" spans="1:11" s="10" customFormat="1" ht="18.75" x14ac:dyDescent="0.3">
      <c r="B5" s="2" t="s">
        <v>21</v>
      </c>
      <c r="C5" s="16"/>
      <c r="D5" s="17"/>
      <c r="E5" s="17"/>
      <c r="F5" s="14"/>
      <c r="G5" s="13"/>
      <c r="I5" s="141" t="s">
        <v>45</v>
      </c>
      <c r="J5" s="141">
        <v>2019</v>
      </c>
      <c r="K5" s="153"/>
    </row>
    <row r="6" spans="1:11" s="10" customFormat="1" ht="18.75" x14ac:dyDescent="0.3">
      <c r="B6" s="1" t="s">
        <v>22</v>
      </c>
      <c r="C6" s="16"/>
      <c r="D6" s="16"/>
      <c r="E6" s="13"/>
      <c r="F6" s="14"/>
      <c r="G6" s="13"/>
    </row>
    <row r="7" spans="1:11" ht="13.5" thickBot="1" x14ac:dyDescent="0.25"/>
    <row r="8" spans="1:11" ht="16.5" thickBot="1" x14ac:dyDescent="0.3">
      <c r="B8" s="195" t="s">
        <v>23</v>
      </c>
      <c r="C8" s="196"/>
      <c r="D8" s="197"/>
      <c r="E8" s="42" t="s">
        <v>24</v>
      </c>
      <c r="F8" s="43"/>
      <c r="G8" s="44"/>
    </row>
    <row r="9" spans="1:11" ht="15.75" x14ac:dyDescent="0.2">
      <c r="B9" s="49" t="s">
        <v>25</v>
      </c>
      <c r="C9" s="198" t="s">
        <v>83</v>
      </c>
      <c r="D9" s="199"/>
      <c r="E9" s="200" t="s">
        <v>29</v>
      </c>
      <c r="F9" s="200"/>
      <c r="G9" s="136">
        <v>99999</v>
      </c>
    </row>
    <row r="10" spans="1:11" ht="15.75" customHeight="1" x14ac:dyDescent="0.2">
      <c r="B10" s="50" t="s">
        <v>26</v>
      </c>
      <c r="C10" s="201">
        <v>111111111111</v>
      </c>
      <c r="D10" s="202"/>
      <c r="E10" s="203" t="s">
        <v>28</v>
      </c>
      <c r="F10" s="203"/>
      <c r="G10" s="204">
        <v>42369</v>
      </c>
    </row>
    <row r="11" spans="1:11" ht="15.75" x14ac:dyDescent="0.2">
      <c r="B11" s="50" t="s">
        <v>27</v>
      </c>
      <c r="C11" s="205">
        <v>43861</v>
      </c>
      <c r="D11" s="205"/>
      <c r="E11" s="203"/>
      <c r="F11" s="203"/>
      <c r="G11" s="204"/>
    </row>
    <row r="12" spans="1:11" ht="15.75" x14ac:dyDescent="0.25">
      <c r="B12" s="19"/>
      <c r="C12" s="209"/>
      <c r="D12" s="209"/>
      <c r="E12" s="20"/>
      <c r="F12" s="33"/>
      <c r="G12" s="21"/>
      <c r="H12" s="21"/>
    </row>
    <row r="13" spans="1:11" ht="15.75" x14ac:dyDescent="0.25">
      <c r="B13" s="207" t="s">
        <v>30</v>
      </c>
      <c r="C13" s="208"/>
      <c r="D13" s="63">
        <f>+D14+D15</f>
        <v>720000</v>
      </c>
      <c r="E13" s="20"/>
      <c r="F13" s="33"/>
      <c r="G13" s="21"/>
      <c r="H13" s="21"/>
    </row>
    <row r="14" spans="1:11" ht="15.75" x14ac:dyDescent="0.25">
      <c r="B14" s="211" t="s">
        <v>31</v>
      </c>
      <c r="C14" s="212"/>
      <c r="D14" s="54">
        <v>720000</v>
      </c>
      <c r="E14" s="41" t="s">
        <v>49</v>
      </c>
      <c r="F14" s="41"/>
      <c r="G14" s="41"/>
      <c r="H14" s="41"/>
    </row>
    <row r="15" spans="1:11" ht="15.75" x14ac:dyDescent="0.25">
      <c r="B15" s="211" t="s">
        <v>32</v>
      </c>
      <c r="C15" s="212"/>
      <c r="D15" s="54"/>
      <c r="E15" s="20"/>
      <c r="F15" s="33"/>
      <c r="G15" s="21"/>
      <c r="H15" s="21"/>
    </row>
    <row r="16" spans="1:11" ht="15.75" x14ac:dyDescent="0.25">
      <c r="B16" s="213" t="s">
        <v>33</v>
      </c>
      <c r="C16" s="51"/>
      <c r="D16" s="22"/>
      <c r="E16" s="20"/>
      <c r="F16" s="33"/>
      <c r="G16" s="21"/>
      <c r="H16" s="21"/>
    </row>
    <row r="17" spans="2:13" ht="15.75" x14ac:dyDescent="0.25">
      <c r="B17" s="214"/>
      <c r="C17" s="51"/>
      <c r="D17" s="22"/>
      <c r="E17" s="20"/>
      <c r="F17" s="33"/>
      <c r="G17" s="21"/>
      <c r="H17" s="21"/>
    </row>
    <row r="18" spans="2:13" ht="15.75" x14ac:dyDescent="0.25">
      <c r="B18" s="200"/>
      <c r="C18" s="51"/>
      <c r="D18" s="22"/>
      <c r="E18" s="20"/>
      <c r="F18" s="33"/>
      <c r="G18" s="21"/>
      <c r="H18" s="21"/>
    </row>
    <row r="19" spans="2:13" ht="15.75" x14ac:dyDescent="0.25">
      <c r="B19" s="5"/>
      <c r="C19" s="5"/>
      <c r="D19" s="22"/>
      <c r="E19" s="20"/>
      <c r="F19" s="33"/>
      <c r="G19" s="21"/>
      <c r="H19" s="21"/>
    </row>
    <row r="20" spans="2:13" ht="31.5" x14ac:dyDescent="0.25">
      <c r="B20" s="5"/>
      <c r="C20" s="129" t="s">
        <v>72</v>
      </c>
      <c r="D20" s="130" t="s">
        <v>73</v>
      </c>
      <c r="E20" s="129" t="s">
        <v>74</v>
      </c>
      <c r="F20" s="33"/>
      <c r="G20" s="21"/>
      <c r="H20" s="21"/>
    </row>
    <row r="21" spans="2:13" ht="15.75" x14ac:dyDescent="0.25">
      <c r="B21" s="53" t="s">
        <v>35</v>
      </c>
      <c r="C21" s="56">
        <v>2470975</v>
      </c>
      <c r="D21" s="56"/>
      <c r="E21" s="131">
        <f>+C21+D21</f>
        <v>2470975</v>
      </c>
      <c r="F21" s="33"/>
      <c r="G21" s="21"/>
      <c r="H21" s="21"/>
    </row>
    <row r="22" spans="2:13" ht="15.75" x14ac:dyDescent="0.25">
      <c r="B22" s="53" t="s">
        <v>0</v>
      </c>
      <c r="C22" s="57">
        <v>0.40710000000000002</v>
      </c>
      <c r="D22" s="57"/>
      <c r="E22" s="133">
        <f>+C22</f>
        <v>0.40710000000000002</v>
      </c>
      <c r="F22" s="33"/>
      <c r="G22" s="21"/>
      <c r="H22" s="21"/>
    </row>
    <row r="23" spans="2:13" ht="15.75" x14ac:dyDescent="0.25">
      <c r="B23" s="53" t="s">
        <v>34</v>
      </c>
      <c r="C23" s="131">
        <f>+C21*C22</f>
        <v>1005933.9225</v>
      </c>
      <c r="D23" s="131">
        <f>+D21*D22</f>
        <v>0</v>
      </c>
      <c r="E23" s="72">
        <f>SUM(C23:D23)</f>
        <v>1005933.9225</v>
      </c>
      <c r="F23" s="132" t="s">
        <v>53</v>
      </c>
    </row>
    <row r="24" spans="2:13" x14ac:dyDescent="0.2">
      <c r="B24" s="24"/>
      <c r="C24" s="25"/>
      <c r="D24" s="24"/>
      <c r="E24" s="24"/>
    </row>
    <row r="25" spans="2:13" ht="15.75" x14ac:dyDescent="0.2">
      <c r="B25" s="215" t="s">
        <v>17</v>
      </c>
      <c r="C25" s="216"/>
      <c r="D25" s="24"/>
      <c r="E25" s="24"/>
    </row>
    <row r="26" spans="2:13" ht="15.75" x14ac:dyDescent="0.25">
      <c r="B26" s="53" t="s">
        <v>18</v>
      </c>
      <c r="C26" s="55"/>
      <c r="D26" s="24"/>
      <c r="E26" s="24"/>
    </row>
    <row r="27" spans="2:13" x14ac:dyDescent="0.2">
      <c r="B27" s="26"/>
      <c r="C27" s="24"/>
      <c r="D27" s="24"/>
      <c r="E27" s="24"/>
    </row>
    <row r="28" spans="2:13" ht="15.75" x14ac:dyDescent="0.2">
      <c r="B28" s="215" t="s">
        <v>44</v>
      </c>
      <c r="C28" s="216"/>
      <c r="D28" s="24"/>
      <c r="E28" s="24"/>
    </row>
    <row r="29" spans="2:13" ht="15.75" x14ac:dyDescent="0.25">
      <c r="B29" s="53" t="s">
        <v>62</v>
      </c>
      <c r="C29" s="55"/>
      <c r="D29" s="24"/>
      <c r="E29" s="24"/>
    </row>
    <row r="30" spans="2:13" ht="13.5" thickBot="1" x14ac:dyDescent="0.25">
      <c r="B30" s="24"/>
      <c r="C30" s="24"/>
      <c r="D30" s="24"/>
      <c r="E30" s="24"/>
    </row>
    <row r="31" spans="2:13" ht="19.5" thickBot="1" x14ac:dyDescent="0.25">
      <c r="B31" s="218" t="s">
        <v>85</v>
      </c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20"/>
    </row>
    <row r="32" spans="2:13" ht="13.5" thickBot="1" x14ac:dyDescent="0.25">
      <c r="B32" s="24"/>
      <c r="C32" s="24"/>
      <c r="D32" s="24"/>
      <c r="E32" s="24"/>
    </row>
    <row r="33" spans="2:10" ht="18.75" customHeight="1" thickBot="1" x14ac:dyDescent="0.25">
      <c r="B33" s="222" t="s">
        <v>36</v>
      </c>
      <c r="C33" s="223"/>
      <c r="D33" s="223"/>
      <c r="E33" s="223"/>
      <c r="F33" s="224"/>
      <c r="G33" s="6"/>
      <c r="H33" s="6"/>
      <c r="I33" s="21"/>
    </row>
    <row r="34" spans="2:10" s="21" customFormat="1" ht="15.75" customHeight="1" x14ac:dyDescent="0.2">
      <c r="B34" s="3"/>
      <c r="C34" s="3"/>
      <c r="D34" s="3"/>
      <c r="E34" s="6"/>
      <c r="F34" s="33"/>
      <c r="G34" s="172"/>
      <c r="H34" s="172"/>
    </row>
    <row r="35" spans="2:10" ht="25.5" x14ac:dyDescent="0.2">
      <c r="B35" s="50" t="s">
        <v>87</v>
      </c>
      <c r="C35" s="123" t="s">
        <v>75</v>
      </c>
      <c r="D35" s="123" t="s">
        <v>76</v>
      </c>
      <c r="E35" s="217" t="s">
        <v>3</v>
      </c>
      <c r="F35" s="217"/>
      <c r="G35" s="146"/>
      <c r="H35" s="146"/>
      <c r="I35" s="21"/>
    </row>
    <row r="36" spans="2:10" x14ac:dyDescent="0.2">
      <c r="B36" s="60">
        <v>43009</v>
      </c>
      <c r="C36" s="61">
        <v>753296</v>
      </c>
      <c r="D36" s="61">
        <v>204962</v>
      </c>
      <c r="E36" s="180">
        <f>+C36/D36</f>
        <v>3.6752959085098702</v>
      </c>
      <c r="F36" s="180"/>
      <c r="G36" s="93"/>
      <c r="H36" s="93"/>
      <c r="I36" s="21"/>
      <c r="J36" s="45"/>
    </row>
    <row r="37" spans="2:10" x14ac:dyDescent="0.2">
      <c r="B37" s="60">
        <v>43191</v>
      </c>
      <c r="C37" s="61">
        <v>2697982</v>
      </c>
      <c r="D37" s="61">
        <v>701339</v>
      </c>
      <c r="E37" s="180">
        <f>+C37/D37</f>
        <v>3.8469014271272521</v>
      </c>
      <c r="F37" s="180"/>
      <c r="G37" s="93"/>
      <c r="H37" s="93"/>
      <c r="I37" s="21"/>
    </row>
    <row r="38" spans="2:10" x14ac:dyDescent="0.2">
      <c r="B38" s="62" t="s">
        <v>5</v>
      </c>
      <c r="C38" s="61">
        <v>0</v>
      </c>
      <c r="D38" s="61">
        <v>0</v>
      </c>
      <c r="E38" s="210" t="e">
        <f>+C38/D38</f>
        <v>#DIV/0!</v>
      </c>
      <c r="F38" s="210"/>
      <c r="G38" s="93"/>
      <c r="H38" s="93"/>
      <c r="I38" s="21"/>
    </row>
    <row r="39" spans="2:10" ht="15.75" x14ac:dyDescent="0.25">
      <c r="B39" s="58" t="s">
        <v>88</v>
      </c>
      <c r="C39" s="59">
        <f>SUM(C36:C38)</f>
        <v>3451278</v>
      </c>
      <c r="D39" s="59">
        <f>SUM(D36:D38)</f>
        <v>906301</v>
      </c>
      <c r="E39" s="27"/>
      <c r="G39" s="93"/>
      <c r="H39" s="93"/>
      <c r="I39" s="21"/>
    </row>
    <row r="40" spans="2:10" ht="15.75" x14ac:dyDescent="0.25">
      <c r="B40" s="7"/>
      <c r="C40" s="7"/>
      <c r="D40" s="7"/>
      <c r="E40" s="7"/>
      <c r="G40" s="181"/>
      <c r="H40" s="181"/>
      <c r="I40" s="21"/>
    </row>
    <row r="41" spans="2:10" ht="15.75" x14ac:dyDescent="0.25">
      <c r="C41" s="137" t="s">
        <v>108</v>
      </c>
      <c r="D41" s="169">
        <f>+D39*E22</f>
        <v>368955.13709999999</v>
      </c>
      <c r="E41" s="7"/>
      <c r="G41" s="23"/>
      <c r="H41" s="23"/>
    </row>
    <row r="42" spans="2:10" ht="16.5" thickBot="1" x14ac:dyDescent="0.3">
      <c r="B42" s="7"/>
      <c r="C42" s="156"/>
      <c r="D42" s="7"/>
      <c r="E42" s="7"/>
      <c r="G42" s="227" t="s">
        <v>107</v>
      </c>
      <c r="H42" s="227"/>
      <c r="I42" s="227"/>
      <c r="J42" s="227"/>
    </row>
    <row r="43" spans="2:10" ht="16.5" customHeight="1" thickBot="1" x14ac:dyDescent="0.25">
      <c r="B43" s="182" t="s">
        <v>89</v>
      </c>
      <c r="C43" s="183"/>
      <c r="D43" s="183"/>
      <c r="E43" s="184"/>
      <c r="F43" s="6"/>
      <c r="G43" s="162" t="s">
        <v>105</v>
      </c>
      <c r="H43" s="162" t="s">
        <v>100</v>
      </c>
      <c r="I43" s="162" t="s">
        <v>101</v>
      </c>
      <c r="J43" s="162" t="s">
        <v>102</v>
      </c>
    </row>
    <row r="44" spans="2:10" s="21" customFormat="1" ht="15.75" x14ac:dyDescent="0.25">
      <c r="B44" s="64"/>
      <c r="C44" s="3"/>
      <c r="D44" s="3"/>
      <c r="E44" s="94"/>
      <c r="F44" s="33"/>
      <c r="G44" s="165">
        <f>+B36</f>
        <v>43009</v>
      </c>
      <c r="H44" s="163">
        <f>+J44*I44</f>
        <v>753296</v>
      </c>
      <c r="I44" s="54">
        <f>+D36</f>
        <v>204962</v>
      </c>
      <c r="J44" s="164">
        <f>+E36</f>
        <v>3.6752959085098702</v>
      </c>
    </row>
    <row r="45" spans="2:10" ht="15.75" x14ac:dyDescent="0.25">
      <c r="B45" s="77" t="s">
        <v>15</v>
      </c>
      <c r="C45" s="73">
        <v>2600000</v>
      </c>
      <c r="D45" s="28"/>
      <c r="E45" s="35"/>
      <c r="F45" s="33"/>
      <c r="G45" s="165">
        <f>+B37</f>
        <v>43191</v>
      </c>
      <c r="H45" s="54">
        <f>+J45*I45</f>
        <v>630865.43314906512</v>
      </c>
      <c r="I45" s="54">
        <f>+I46-I44</f>
        <v>163993.13709999999</v>
      </c>
      <c r="J45" s="164">
        <f>+E37</f>
        <v>3.8469014271272521</v>
      </c>
    </row>
    <row r="46" spans="2:10" ht="15.75" x14ac:dyDescent="0.25">
      <c r="B46" s="77" t="s">
        <v>14</v>
      </c>
      <c r="C46" s="66" t="s">
        <v>16</v>
      </c>
      <c r="D46" s="28"/>
      <c r="E46" s="35"/>
      <c r="F46" s="33"/>
      <c r="G46" s="167" t="s">
        <v>106</v>
      </c>
      <c r="H46" s="166">
        <f>+SUM(H44:H45)</f>
        <v>1384161.4331490651</v>
      </c>
      <c r="I46" s="166">
        <f>+D41</f>
        <v>368955.13709999999</v>
      </c>
    </row>
    <row r="47" spans="2:10" x14ac:dyDescent="0.2">
      <c r="B47" s="67"/>
      <c r="C47" s="71">
        <f>IF(C46="SI",0.8*C45,C45*0.6)</f>
        <v>1560000</v>
      </c>
      <c r="D47" s="28"/>
      <c r="E47" s="35"/>
      <c r="F47" s="33"/>
      <c r="G47" s="33"/>
    </row>
    <row r="48" spans="2:10" ht="15.75" x14ac:dyDescent="0.25">
      <c r="B48" s="67"/>
      <c r="C48" s="23" t="s">
        <v>54</v>
      </c>
      <c r="D48" s="28"/>
      <c r="E48" s="35"/>
      <c r="F48" s="33"/>
      <c r="G48" s="33"/>
      <c r="H48" s="92"/>
      <c r="J48" s="154"/>
    </row>
    <row r="49" spans="2:13" x14ac:dyDescent="0.2">
      <c r="B49" s="67"/>
      <c r="C49" s="28"/>
      <c r="D49" s="28"/>
      <c r="E49" s="35"/>
      <c r="F49" s="33"/>
      <c r="G49" s="33"/>
      <c r="H49" s="92"/>
      <c r="I49" s="155"/>
      <c r="J49" s="155"/>
    </row>
    <row r="50" spans="2:13" ht="15.75" x14ac:dyDescent="0.25">
      <c r="B50" s="68" t="s">
        <v>55</v>
      </c>
      <c r="C50" s="46"/>
      <c r="D50" s="46"/>
      <c r="E50" s="35"/>
      <c r="F50" s="33"/>
      <c r="G50" s="33"/>
      <c r="H50" s="33"/>
    </row>
    <row r="51" spans="2:13" ht="15.75" x14ac:dyDescent="0.25">
      <c r="B51" s="78"/>
      <c r="C51" s="24"/>
      <c r="D51" s="69" t="s">
        <v>1</v>
      </c>
      <c r="E51" s="95" t="s">
        <v>2</v>
      </c>
      <c r="F51" s="33"/>
      <c r="G51" s="33"/>
      <c r="H51" s="33"/>
    </row>
    <row r="52" spans="2:13" ht="15.75" x14ac:dyDescent="0.2">
      <c r="B52" s="175" t="s">
        <v>56</v>
      </c>
      <c r="C52" s="176"/>
      <c r="D52" s="75">
        <f>+C47</f>
        <v>1560000</v>
      </c>
      <c r="E52" s="96"/>
      <c r="F52" s="33"/>
      <c r="G52" s="33"/>
      <c r="H52" s="33"/>
    </row>
    <row r="53" spans="2:13" ht="15.75" x14ac:dyDescent="0.2">
      <c r="B53" s="175" t="s">
        <v>57</v>
      </c>
      <c r="C53" s="176"/>
      <c r="D53" s="75">
        <f>+H46</f>
        <v>1384161.4331490651</v>
      </c>
      <c r="E53" s="98">
        <f>+I46</f>
        <v>368955.13709999999</v>
      </c>
      <c r="F53" s="33"/>
      <c r="G53" s="33"/>
      <c r="H53" s="93"/>
    </row>
    <row r="54" spans="2:13" ht="15.75" x14ac:dyDescent="0.2">
      <c r="B54" s="175" t="s">
        <v>58</v>
      </c>
      <c r="C54" s="176"/>
      <c r="D54" s="74"/>
      <c r="E54" s="98">
        <f>+$E$23</f>
        <v>1005933.9225</v>
      </c>
      <c r="F54" s="33"/>
      <c r="G54" s="33"/>
      <c r="H54" s="33"/>
      <c r="I54" s="24"/>
      <c r="J54" s="24"/>
      <c r="K54" s="24"/>
      <c r="L54" s="24"/>
      <c r="M54" s="24"/>
    </row>
    <row r="55" spans="2:13" x14ac:dyDescent="0.2">
      <c r="B55" s="67"/>
      <c r="C55" s="28"/>
      <c r="D55" s="28"/>
      <c r="E55" s="35"/>
      <c r="F55" s="33"/>
      <c r="G55" s="157"/>
      <c r="H55" s="157"/>
      <c r="I55" s="158"/>
      <c r="J55" s="158"/>
      <c r="K55" s="24"/>
      <c r="L55" s="24"/>
      <c r="M55" s="24"/>
    </row>
    <row r="56" spans="2:13" ht="15.75" x14ac:dyDescent="0.25">
      <c r="B56" s="186" t="s">
        <v>97</v>
      </c>
      <c r="C56" s="187"/>
      <c r="D56" s="170">
        <f>+D53</f>
        <v>1384161.4331490651</v>
      </c>
      <c r="E56" s="170">
        <f>+E53</f>
        <v>368955.13709999999</v>
      </c>
      <c r="F56" s="33"/>
      <c r="G56" s="157"/>
      <c r="H56" s="159"/>
      <c r="I56" s="160"/>
      <c r="J56" s="161"/>
      <c r="K56" s="24"/>
      <c r="L56" s="24"/>
      <c r="M56" s="24"/>
    </row>
    <row r="57" spans="2:13" ht="13.5" thickBot="1" x14ac:dyDescent="0.25">
      <c r="B57" s="79"/>
      <c r="C57" s="70"/>
      <c r="D57" s="70"/>
      <c r="E57" s="40"/>
      <c r="F57" s="33"/>
      <c r="G57" s="157"/>
      <c r="H57" s="159"/>
      <c r="I57" s="158"/>
      <c r="J57" s="161"/>
      <c r="K57" s="24"/>
      <c r="L57" s="24"/>
      <c r="M57" s="24"/>
    </row>
    <row r="58" spans="2:13" ht="17.25" customHeight="1" thickBot="1" x14ac:dyDescent="0.25">
      <c r="B58" s="26"/>
      <c r="C58" s="28"/>
      <c r="D58" s="28"/>
      <c r="E58" s="24"/>
      <c r="G58" s="158"/>
      <c r="H58" s="160"/>
      <c r="I58" s="160"/>
      <c r="J58" s="158"/>
      <c r="K58" s="24"/>
      <c r="L58" s="24"/>
      <c r="M58" s="24"/>
    </row>
    <row r="59" spans="2:13" ht="16.5" thickBot="1" x14ac:dyDescent="0.3">
      <c r="B59" s="188" t="s">
        <v>50</v>
      </c>
      <c r="C59" s="189"/>
      <c r="D59" s="189"/>
      <c r="E59" s="190"/>
      <c r="F59" s="101"/>
      <c r="G59" s="101"/>
      <c r="H59" s="101"/>
      <c r="I59" s="24"/>
    </row>
    <row r="60" spans="2:13" ht="27" customHeight="1" x14ac:dyDescent="0.2">
      <c r="B60" s="26"/>
      <c r="C60" s="28"/>
      <c r="D60" s="28"/>
      <c r="E60" s="24"/>
      <c r="G60" s="177" t="s">
        <v>61</v>
      </c>
      <c r="H60" s="177"/>
      <c r="I60" s="177"/>
      <c r="J60" s="177"/>
      <c r="K60" s="177"/>
      <c r="L60" s="172"/>
      <c r="M60" s="172"/>
    </row>
    <row r="61" spans="2:13" s="126" customFormat="1" ht="25.5" x14ac:dyDescent="0.2">
      <c r="B61" s="124" t="s">
        <v>59</v>
      </c>
      <c r="C61" s="123" t="s">
        <v>64</v>
      </c>
      <c r="D61" s="123" t="s">
        <v>65</v>
      </c>
      <c r="E61" s="122" t="s">
        <v>3</v>
      </c>
      <c r="F61" s="125"/>
      <c r="G61" s="192" t="s">
        <v>59</v>
      </c>
      <c r="H61" s="192"/>
      <c r="I61" s="123" t="s">
        <v>66</v>
      </c>
      <c r="J61" s="123" t="s">
        <v>67</v>
      </c>
      <c r="K61" s="142" t="s">
        <v>3</v>
      </c>
      <c r="L61" s="145"/>
      <c r="M61" s="146"/>
    </row>
    <row r="62" spans="2:13" x14ac:dyDescent="0.2">
      <c r="B62" s="60">
        <f>+B36</f>
        <v>43009</v>
      </c>
      <c r="C62" s="83">
        <f>+C36</f>
        <v>753296</v>
      </c>
      <c r="D62" s="83">
        <f>+D36</f>
        <v>204962</v>
      </c>
      <c r="E62" s="99">
        <f>+E36</f>
        <v>3.6752959085098702</v>
      </c>
      <c r="F62" s="100"/>
      <c r="G62" s="185">
        <f>+B62</f>
        <v>43009</v>
      </c>
      <c r="H62" s="221"/>
      <c r="I62" s="83">
        <f>+C36-C62</f>
        <v>0</v>
      </c>
      <c r="J62" s="54">
        <f>+D36-D62</f>
        <v>0</v>
      </c>
      <c r="K62" s="127">
        <f>+E62</f>
        <v>3.6752959085098702</v>
      </c>
      <c r="L62" s="147"/>
      <c r="M62" s="147"/>
    </row>
    <row r="63" spans="2:13" x14ac:dyDescent="0.2">
      <c r="B63" s="60">
        <f>+B37</f>
        <v>43191</v>
      </c>
      <c r="C63" s="83">
        <f>+C65-C62</f>
        <v>630865.43314906512</v>
      </c>
      <c r="D63" s="83">
        <f>+C63/E63</f>
        <v>163993.13709999999</v>
      </c>
      <c r="E63" s="99">
        <f>+E37</f>
        <v>3.8469014271272521</v>
      </c>
      <c r="F63" s="100"/>
      <c r="G63" s="185">
        <f>+B63</f>
        <v>43191</v>
      </c>
      <c r="H63" s="221"/>
      <c r="I63" s="83">
        <f>+C37-C63</f>
        <v>2067116.5668509349</v>
      </c>
      <c r="J63" s="54">
        <f>+D37-D63</f>
        <v>537345.86290000007</v>
      </c>
      <c r="K63" s="127">
        <f>+E63</f>
        <v>3.8469014271272521</v>
      </c>
      <c r="L63" s="148"/>
      <c r="M63" s="148"/>
    </row>
    <row r="64" spans="2:13" x14ac:dyDescent="0.2">
      <c r="B64" s="62"/>
      <c r="C64" s="84"/>
      <c r="D64" s="84"/>
      <c r="E64" s="99"/>
      <c r="F64" s="100"/>
      <c r="G64" s="221"/>
      <c r="H64" s="221"/>
      <c r="I64" s="84"/>
      <c r="J64" s="54"/>
      <c r="K64" s="54"/>
      <c r="L64" s="93"/>
      <c r="M64" s="93"/>
    </row>
    <row r="65" spans="2:13" ht="15.75" x14ac:dyDescent="0.25">
      <c r="B65" s="81" t="s">
        <v>96</v>
      </c>
      <c r="C65" s="72">
        <f>+D56</f>
        <v>1384161.4331490651</v>
      </c>
      <c r="D65" s="72">
        <f>+SUM(D62:D63)</f>
        <v>368955.13709999999</v>
      </c>
      <c r="E65" s="24"/>
      <c r="F65" s="33"/>
      <c r="G65" s="177" t="s">
        <v>60</v>
      </c>
      <c r="H65" s="177"/>
      <c r="I65" s="102">
        <f>SUM(I62:I64)</f>
        <v>2067116.5668509349</v>
      </c>
      <c r="J65" s="72">
        <f>SUM(J62:J64)</f>
        <v>537345.86290000007</v>
      </c>
      <c r="K65" s="128"/>
      <c r="L65" s="149"/>
      <c r="M65" s="128"/>
    </row>
    <row r="66" spans="2:13" x14ac:dyDescent="0.2">
      <c r="B66" s="28"/>
      <c r="C66" s="29"/>
      <c r="D66" s="104"/>
      <c r="E66" s="24"/>
      <c r="L66" s="173"/>
      <c r="M66" s="173"/>
    </row>
    <row r="67" spans="2:13" x14ac:dyDescent="0.2">
      <c r="B67" s="24"/>
      <c r="C67" s="24"/>
      <c r="D67" s="24"/>
      <c r="E67" s="24"/>
      <c r="I67" s="143"/>
      <c r="J67" s="144"/>
    </row>
    <row r="68" spans="2:13" ht="13.5" thickBot="1" x14ac:dyDescent="0.25">
      <c r="B68" s="24"/>
      <c r="C68" s="24"/>
      <c r="D68" s="24"/>
      <c r="E68" s="24"/>
    </row>
    <row r="69" spans="2:13" ht="19.5" thickBot="1" x14ac:dyDescent="0.25">
      <c r="B69" s="218" t="s">
        <v>86</v>
      </c>
      <c r="C69" s="219"/>
      <c r="D69" s="219"/>
      <c r="E69" s="219"/>
      <c r="F69" s="219"/>
      <c r="G69" s="219"/>
      <c r="H69" s="219"/>
      <c r="I69" s="219"/>
      <c r="J69" s="219"/>
      <c r="K69" s="219"/>
      <c r="L69" s="219"/>
      <c r="M69" s="220"/>
    </row>
    <row r="70" spans="2:13" ht="13.5" thickBot="1" x14ac:dyDescent="0.25">
      <c r="B70" s="24"/>
      <c r="C70" s="24"/>
      <c r="D70" s="24"/>
      <c r="E70" s="24"/>
    </row>
    <row r="71" spans="2:13" ht="16.5" thickBot="1" x14ac:dyDescent="0.25">
      <c r="B71" s="182" t="s">
        <v>36</v>
      </c>
      <c r="C71" s="183"/>
      <c r="D71" s="183"/>
      <c r="E71" s="183"/>
      <c r="F71" s="184"/>
      <c r="G71" s="6"/>
      <c r="H71" s="6"/>
    </row>
    <row r="72" spans="2:13" s="21" customFormat="1" ht="15.75" customHeight="1" x14ac:dyDescent="0.2">
      <c r="B72" s="3"/>
      <c r="C72" s="3"/>
      <c r="D72" s="3"/>
      <c r="E72" s="6"/>
      <c r="F72" s="33"/>
      <c r="G72" s="172"/>
      <c r="H72" s="172"/>
    </row>
    <row r="73" spans="2:13" ht="26.25" x14ac:dyDescent="0.25">
      <c r="B73" s="53" t="s">
        <v>91</v>
      </c>
      <c r="C73" s="121" t="s">
        <v>77</v>
      </c>
      <c r="D73" s="121" t="s">
        <v>78</v>
      </c>
      <c r="E73" s="179" t="s">
        <v>3</v>
      </c>
      <c r="F73" s="179"/>
      <c r="G73" s="146"/>
      <c r="H73" s="150"/>
    </row>
    <row r="74" spans="2:13" x14ac:dyDescent="0.2">
      <c r="B74" s="60">
        <v>43252</v>
      </c>
      <c r="C74" s="61">
        <v>200767</v>
      </c>
      <c r="D74" s="61">
        <v>51939</v>
      </c>
      <c r="E74" s="180">
        <f>+C74/D74</f>
        <v>3.8654383026242325</v>
      </c>
      <c r="F74" s="180"/>
      <c r="G74" s="93"/>
      <c r="H74" s="93"/>
    </row>
    <row r="75" spans="2:13" x14ac:dyDescent="0.2">
      <c r="B75" s="62"/>
      <c r="C75" s="61"/>
      <c r="D75" s="61"/>
      <c r="E75" s="221"/>
      <c r="F75" s="221"/>
      <c r="G75" s="93"/>
      <c r="H75" s="93"/>
    </row>
    <row r="76" spans="2:13" x14ac:dyDescent="0.2">
      <c r="B76" s="62"/>
      <c r="C76" s="61"/>
      <c r="D76" s="61"/>
      <c r="E76" s="221"/>
      <c r="F76" s="221"/>
      <c r="G76" s="93"/>
      <c r="H76" s="93"/>
    </row>
    <row r="77" spans="2:13" ht="15.75" x14ac:dyDescent="0.25">
      <c r="B77" s="58" t="s">
        <v>92</v>
      </c>
      <c r="C77" s="59">
        <f>SUM(C74:C76)</f>
        <v>200767</v>
      </c>
      <c r="D77" s="59">
        <f>SUM(D74:D76)</f>
        <v>51939</v>
      </c>
      <c r="E77" s="24"/>
      <c r="G77" s="93"/>
      <c r="H77" s="93"/>
    </row>
    <row r="78" spans="2:13" ht="15.75" x14ac:dyDescent="0.25">
      <c r="B78" s="58" t="s">
        <v>93</v>
      </c>
      <c r="C78" s="59">
        <f>+C77+C39</f>
        <v>3652045</v>
      </c>
      <c r="D78" s="59">
        <f>+D77+D39</f>
        <v>958240</v>
      </c>
      <c r="E78" s="140"/>
      <c r="G78" s="33"/>
      <c r="H78" s="33"/>
    </row>
    <row r="79" spans="2:13" ht="16.5" customHeight="1" x14ac:dyDescent="0.25">
      <c r="B79" s="7"/>
      <c r="C79" s="7"/>
      <c r="D79" s="7"/>
      <c r="E79" s="7"/>
      <c r="G79" s="149"/>
      <c r="H79" s="149"/>
    </row>
    <row r="80" spans="2:13" ht="15.75" x14ac:dyDescent="0.25">
      <c r="B80" s="137" t="s">
        <v>104</v>
      </c>
      <c r="C80" s="169">
        <f>+(C78-C65)*$E$22</f>
        <v>923255.40006501577</v>
      </c>
      <c r="D80" s="169">
        <f>+(D78-D65)*E22</f>
        <v>239897.86768659003</v>
      </c>
      <c r="E80" s="7"/>
      <c r="G80" s="181"/>
      <c r="H80" s="181"/>
    </row>
    <row r="81" spans="2:11" ht="16.5" thickBot="1" x14ac:dyDescent="0.3">
      <c r="B81" s="7"/>
      <c r="C81" s="7"/>
      <c r="D81" s="7"/>
      <c r="E81" s="7"/>
      <c r="G81" s="227" t="s">
        <v>107</v>
      </c>
      <c r="H81" s="227"/>
      <c r="I81" s="227"/>
      <c r="J81" s="227"/>
    </row>
    <row r="82" spans="2:11" ht="16.5" thickBot="1" x14ac:dyDescent="0.25">
      <c r="B82" s="182" t="s">
        <v>90</v>
      </c>
      <c r="C82" s="183"/>
      <c r="D82" s="183"/>
      <c r="E82" s="184"/>
      <c r="F82" s="6"/>
      <c r="G82" s="162" t="s">
        <v>105</v>
      </c>
      <c r="H82" s="162" t="s">
        <v>100</v>
      </c>
      <c r="I82" s="162" t="s">
        <v>101</v>
      </c>
      <c r="J82" s="162" t="s">
        <v>102</v>
      </c>
    </row>
    <row r="83" spans="2:11" s="21" customFormat="1" ht="15.75" x14ac:dyDescent="0.2">
      <c r="B83" s="64"/>
      <c r="C83" s="3"/>
      <c r="D83" s="3"/>
      <c r="E83" s="65"/>
      <c r="F83" s="3"/>
      <c r="G83" s="165">
        <f>+G63</f>
        <v>43191</v>
      </c>
      <c r="H83" s="163">
        <f>+J83*I83</f>
        <v>922863.44956832787</v>
      </c>
      <c r="I83" s="54">
        <f>+I85</f>
        <v>239897.86768659003</v>
      </c>
      <c r="J83" s="164">
        <f>+K63</f>
        <v>3.8469014271272521</v>
      </c>
    </row>
    <row r="84" spans="2:11" ht="15.75" x14ac:dyDescent="0.25">
      <c r="B84" s="77" t="s">
        <v>15</v>
      </c>
      <c r="C84" s="73">
        <v>1200000</v>
      </c>
      <c r="D84" s="28"/>
      <c r="E84" s="35"/>
      <c r="F84" s="33"/>
      <c r="G84" s="165"/>
      <c r="H84" s="54"/>
      <c r="I84" s="54"/>
      <c r="J84" s="164"/>
    </row>
    <row r="85" spans="2:11" ht="15.75" x14ac:dyDescent="0.25">
      <c r="B85" s="77" t="s">
        <v>14</v>
      </c>
      <c r="C85" s="66" t="s">
        <v>16</v>
      </c>
      <c r="D85" s="28"/>
      <c r="E85" s="35"/>
      <c r="F85" s="33"/>
      <c r="G85" s="167" t="s">
        <v>103</v>
      </c>
      <c r="H85" s="166">
        <f>+SUM(H83:H84)</f>
        <v>922863.44956832787</v>
      </c>
      <c r="I85" s="166">
        <f>+D80</f>
        <v>239897.86768659003</v>
      </c>
    </row>
    <row r="86" spans="2:11" x14ac:dyDescent="0.2">
      <c r="B86" s="67"/>
      <c r="C86" s="71">
        <f>IF(C85="SI",0.8*C84,C84*0.6)</f>
        <v>720000</v>
      </c>
      <c r="D86" s="28"/>
      <c r="E86" s="35"/>
      <c r="F86" s="33"/>
      <c r="G86" s="33"/>
      <c r="H86" s="33"/>
    </row>
    <row r="87" spans="2:11" ht="15.75" x14ac:dyDescent="0.25">
      <c r="B87" s="67"/>
      <c r="C87" s="23" t="s">
        <v>54</v>
      </c>
      <c r="D87" s="28"/>
      <c r="E87" s="35"/>
      <c r="F87" s="33"/>
      <c r="G87" s="33"/>
      <c r="H87" s="33"/>
    </row>
    <row r="88" spans="2:11" x14ac:dyDescent="0.2">
      <c r="B88" s="67"/>
      <c r="C88" s="28"/>
      <c r="D88" s="28"/>
      <c r="E88" s="35"/>
      <c r="F88" s="33"/>
      <c r="G88" s="33"/>
      <c r="H88" s="33"/>
    </row>
    <row r="89" spans="2:11" ht="15.75" x14ac:dyDescent="0.25">
      <c r="B89" s="68" t="s">
        <v>55</v>
      </c>
      <c r="C89" s="46"/>
      <c r="D89" s="46"/>
      <c r="E89" s="105"/>
      <c r="F89" s="33"/>
      <c r="G89" s="33"/>
      <c r="H89" s="33"/>
    </row>
    <row r="90" spans="2:11" ht="15.75" x14ac:dyDescent="0.25">
      <c r="B90" s="78"/>
      <c r="C90" s="24"/>
      <c r="D90" s="69" t="s">
        <v>1</v>
      </c>
      <c r="E90" s="95" t="s">
        <v>2</v>
      </c>
      <c r="F90" s="33"/>
      <c r="G90" s="33"/>
      <c r="H90" s="33"/>
    </row>
    <row r="91" spans="2:11" ht="15.75" x14ac:dyDescent="0.2">
      <c r="B91" s="175" t="s">
        <v>56</v>
      </c>
      <c r="C91" s="176"/>
      <c r="D91" s="75">
        <f>+C86</f>
        <v>720000</v>
      </c>
      <c r="E91" s="106"/>
      <c r="F91" s="33"/>
      <c r="G91" s="103"/>
      <c r="H91" s="104"/>
      <c r="J91" s="33"/>
      <c r="K91" s="33"/>
    </row>
    <row r="92" spans="2:11" ht="15.75" x14ac:dyDescent="0.2">
      <c r="B92" s="175" t="s">
        <v>57</v>
      </c>
      <c r="C92" s="176"/>
      <c r="D92" s="98">
        <f>+H85</f>
        <v>922863.44956832787</v>
      </c>
      <c r="E92" s="98">
        <f>+I85</f>
        <v>239897.86768659003</v>
      </c>
      <c r="F92" s="33"/>
      <c r="G92" s="33"/>
      <c r="H92" s="33"/>
      <c r="J92" s="173"/>
      <c r="K92" s="173"/>
    </row>
    <row r="93" spans="2:11" ht="15.75" x14ac:dyDescent="0.2">
      <c r="B93" s="175" t="s">
        <v>58</v>
      </c>
      <c r="C93" s="176"/>
      <c r="D93" s="85"/>
      <c r="E93" s="98">
        <f>$E$23-$D$65</f>
        <v>636978.78539999994</v>
      </c>
      <c r="F93" s="33"/>
      <c r="G93" s="104"/>
      <c r="H93" s="33"/>
      <c r="J93" s="109"/>
      <c r="K93" s="110"/>
    </row>
    <row r="94" spans="2:11" x14ac:dyDescent="0.2">
      <c r="B94" s="67"/>
      <c r="C94" s="28"/>
      <c r="D94" s="24"/>
      <c r="E94" s="35"/>
      <c r="F94" s="33"/>
      <c r="G94" s="33"/>
      <c r="H94" s="33"/>
      <c r="J94" s="33"/>
      <c r="K94" s="33"/>
    </row>
    <row r="95" spans="2:11" s="21" customFormat="1" ht="15.75" x14ac:dyDescent="0.25">
      <c r="B95" s="186" t="s">
        <v>95</v>
      </c>
      <c r="C95" s="187"/>
      <c r="D95" s="134">
        <f>+D91</f>
        <v>720000</v>
      </c>
      <c r="E95" s="135"/>
      <c r="F95" s="33"/>
      <c r="G95" s="33"/>
      <c r="H95" s="33"/>
    </row>
    <row r="96" spans="2:11" s="21" customFormat="1" ht="13.5" thickBot="1" x14ac:dyDescent="0.25">
      <c r="B96" s="86"/>
      <c r="C96" s="87"/>
      <c r="D96" s="88"/>
      <c r="E96" s="89"/>
      <c r="F96" s="33"/>
      <c r="G96" s="33"/>
      <c r="H96" s="33"/>
    </row>
    <row r="97" spans="2:13" s="21" customFormat="1" x14ac:dyDescent="0.2">
      <c r="B97" s="30"/>
      <c r="C97" s="31"/>
      <c r="D97" s="32"/>
      <c r="E97" s="33"/>
      <c r="F97" s="33"/>
    </row>
    <row r="98" spans="2:13" s="21" customFormat="1" ht="13.5" thickBot="1" x14ac:dyDescent="0.25">
      <c r="B98" s="30"/>
      <c r="C98" s="31"/>
      <c r="D98" s="32"/>
      <c r="E98" s="33"/>
      <c r="F98" s="33"/>
    </row>
    <row r="99" spans="2:13" s="21" customFormat="1" ht="16.5" thickBot="1" x14ac:dyDescent="0.3">
      <c r="B99" s="188" t="s">
        <v>50</v>
      </c>
      <c r="C99" s="189"/>
      <c r="D99" s="189"/>
      <c r="E99" s="190"/>
      <c r="F99" s="101"/>
      <c r="G99" s="101"/>
      <c r="H99" s="101"/>
      <c r="I99" s="33"/>
      <c r="J99" s="33"/>
    </row>
    <row r="100" spans="2:13" s="21" customFormat="1" ht="27" customHeight="1" x14ac:dyDescent="0.2">
      <c r="B100" s="30"/>
      <c r="C100" s="31"/>
      <c r="D100" s="32"/>
      <c r="E100" s="33"/>
      <c r="F100" s="33"/>
      <c r="G100" s="191" t="s">
        <v>61</v>
      </c>
      <c r="H100" s="191"/>
      <c r="I100" s="191"/>
      <c r="J100" s="191"/>
      <c r="K100" s="191"/>
      <c r="L100" s="172"/>
      <c r="M100" s="172"/>
    </row>
    <row r="101" spans="2:13" s="126" customFormat="1" ht="25.5" x14ac:dyDescent="0.2">
      <c r="B101" s="124" t="s">
        <v>59</v>
      </c>
      <c r="C101" s="123" t="s">
        <v>68</v>
      </c>
      <c r="D101" s="123" t="s">
        <v>69</v>
      </c>
      <c r="E101" s="122" t="s">
        <v>3</v>
      </c>
      <c r="F101" s="125"/>
      <c r="G101" s="192" t="s">
        <v>59</v>
      </c>
      <c r="H101" s="192"/>
      <c r="I101" s="123" t="s">
        <v>70</v>
      </c>
      <c r="J101" s="123" t="s">
        <v>71</v>
      </c>
      <c r="K101" s="142" t="s">
        <v>3</v>
      </c>
      <c r="L101" s="145"/>
      <c r="M101" s="146"/>
    </row>
    <row r="102" spans="2:13" x14ac:dyDescent="0.2">
      <c r="B102" s="60">
        <f>+B63</f>
        <v>43191</v>
      </c>
      <c r="C102" s="54">
        <f>+C105</f>
        <v>720000</v>
      </c>
      <c r="D102" s="83">
        <f>+C102/E102</f>
        <v>187163.62080992386</v>
      </c>
      <c r="E102" s="107">
        <f>+K63</f>
        <v>3.8469014271272521</v>
      </c>
      <c r="F102" s="108"/>
      <c r="G102" s="185">
        <f>+B102</f>
        <v>43191</v>
      </c>
      <c r="H102" s="221"/>
      <c r="I102" s="83">
        <f>+I63-C102</f>
        <v>1347116.5668509349</v>
      </c>
      <c r="J102" s="54">
        <f>+J63-D102</f>
        <v>350182.24209007621</v>
      </c>
      <c r="K102" s="127">
        <f>+K63</f>
        <v>3.8469014271272521</v>
      </c>
      <c r="L102" s="151"/>
      <c r="M102" s="148"/>
    </row>
    <row r="103" spans="2:13" x14ac:dyDescent="0.2">
      <c r="B103" s="60"/>
      <c r="C103" s="54"/>
      <c r="D103" s="54"/>
      <c r="E103" s="99"/>
      <c r="F103" s="100"/>
      <c r="G103" s="185">
        <f>+B74</f>
        <v>43252</v>
      </c>
      <c r="H103" s="221"/>
      <c r="I103" s="83">
        <f>+C74</f>
        <v>200767</v>
      </c>
      <c r="J103" s="54">
        <f>+D74</f>
        <v>51939</v>
      </c>
      <c r="K103" s="127">
        <f>+E74</f>
        <v>3.8654383026242325</v>
      </c>
      <c r="L103" s="147"/>
      <c r="M103" s="147"/>
    </row>
    <row r="104" spans="2:13" x14ac:dyDescent="0.2">
      <c r="B104" s="62"/>
      <c r="C104" s="54"/>
      <c r="D104" s="54"/>
      <c r="E104" s="99"/>
      <c r="F104" s="100"/>
      <c r="G104" s="221"/>
      <c r="H104" s="221"/>
      <c r="I104" s="84"/>
      <c r="J104" s="54"/>
      <c r="K104" s="54"/>
      <c r="L104" s="147"/>
      <c r="M104" s="147"/>
    </row>
    <row r="105" spans="2:13" ht="15.75" x14ac:dyDescent="0.25">
      <c r="B105" s="81" t="s">
        <v>94</v>
      </c>
      <c r="C105" s="82">
        <f>+D95</f>
        <v>720000</v>
      </c>
      <c r="D105" s="82">
        <f>SUM(D102:D104)</f>
        <v>187163.62080992386</v>
      </c>
      <c r="E105" s="24"/>
      <c r="F105" s="33"/>
      <c r="G105" s="177" t="s">
        <v>60</v>
      </c>
      <c r="H105" s="177"/>
      <c r="I105" s="80">
        <f>SUM(I102:I104)</f>
        <v>1547883.5668509349</v>
      </c>
      <c r="J105" s="82">
        <f>SUM(J102:J104)</f>
        <v>402121.24209007621</v>
      </c>
      <c r="L105" s="149"/>
      <c r="M105" s="128"/>
    </row>
    <row r="106" spans="2:13" x14ac:dyDescent="0.2">
      <c r="B106" s="24"/>
      <c r="C106" s="24"/>
      <c r="D106" s="24"/>
      <c r="E106" s="24"/>
      <c r="I106" s="178"/>
      <c r="J106" s="178"/>
      <c r="L106" s="173"/>
      <c r="M106" s="173"/>
    </row>
    <row r="107" spans="2:13" x14ac:dyDescent="0.2">
      <c r="B107" s="24"/>
      <c r="C107" s="24"/>
      <c r="D107" s="24"/>
      <c r="E107" s="24"/>
      <c r="I107" s="143"/>
      <c r="J107" s="144"/>
    </row>
    <row r="108" spans="2:13" x14ac:dyDescent="0.2">
      <c r="B108" s="24"/>
      <c r="C108" s="24"/>
      <c r="D108" s="24"/>
      <c r="E108" s="24"/>
    </row>
    <row r="109" spans="2:13" ht="18.75" x14ac:dyDescent="0.2">
      <c r="B109" s="174" t="s">
        <v>4</v>
      </c>
      <c r="C109" s="174"/>
      <c r="D109" s="174"/>
      <c r="E109" s="24"/>
    </row>
    <row r="110" spans="2:13" ht="15.75" customHeight="1" x14ac:dyDescent="0.3">
      <c r="B110" s="193" t="s">
        <v>99</v>
      </c>
      <c r="C110" s="90" t="s">
        <v>1</v>
      </c>
      <c r="D110" s="90" t="s">
        <v>2</v>
      </c>
      <c r="E110" s="24"/>
    </row>
    <row r="111" spans="2:13" ht="18.75" x14ac:dyDescent="0.3">
      <c r="B111" s="193"/>
      <c r="C111" s="139">
        <f>+C65+C105</f>
        <v>2104161.4331490649</v>
      </c>
      <c r="D111" s="139">
        <f>+D65+D105</f>
        <v>556118.75790992379</v>
      </c>
      <c r="E111" s="24"/>
    </row>
    <row r="112" spans="2:13" x14ac:dyDescent="0.2">
      <c r="B112" s="24"/>
      <c r="C112" s="24"/>
      <c r="D112" s="24"/>
      <c r="E112" s="24"/>
    </row>
    <row r="113" spans="2:7" ht="13.5" thickBot="1" x14ac:dyDescent="0.25">
      <c r="B113" s="24"/>
      <c r="C113" s="24"/>
      <c r="D113" s="24"/>
      <c r="E113" s="24"/>
    </row>
    <row r="114" spans="2:7" ht="16.5" thickBot="1" x14ac:dyDescent="0.25">
      <c r="B114" s="182" t="s">
        <v>9</v>
      </c>
      <c r="C114" s="183"/>
      <c r="D114" s="183"/>
      <c r="E114" s="184"/>
    </row>
    <row r="115" spans="2:7" hidden="1" x14ac:dyDescent="0.2">
      <c r="B115" s="34" t="s">
        <v>13</v>
      </c>
      <c r="C115" s="24"/>
      <c r="D115" s="24"/>
      <c r="E115" s="35"/>
    </row>
    <row r="116" spans="2:7" hidden="1" x14ac:dyDescent="0.2">
      <c r="B116" s="36" t="s">
        <v>10</v>
      </c>
      <c r="C116" s="24"/>
      <c r="D116" s="24"/>
      <c r="E116" s="35"/>
    </row>
    <row r="117" spans="2:7" hidden="1" x14ac:dyDescent="0.2">
      <c r="B117" s="36" t="s">
        <v>11</v>
      </c>
      <c r="C117" s="24"/>
      <c r="D117" s="24"/>
      <c r="E117" s="35"/>
      <c r="G117" s="47" t="s">
        <v>51</v>
      </c>
    </row>
    <row r="118" spans="2:7" hidden="1" x14ac:dyDescent="0.2">
      <c r="B118" s="37"/>
      <c r="C118" s="24"/>
      <c r="D118" s="24"/>
      <c r="E118" s="35"/>
    </row>
    <row r="119" spans="2:7" hidden="1" x14ac:dyDescent="0.2">
      <c r="B119" s="37" t="s">
        <v>6</v>
      </c>
      <c r="C119" s="24"/>
      <c r="D119" s="24"/>
      <c r="E119" s="35"/>
    </row>
    <row r="120" spans="2:7" hidden="1" x14ac:dyDescent="0.2">
      <c r="B120" s="37" t="s">
        <v>7</v>
      </c>
      <c r="C120" s="24"/>
      <c r="D120" s="24"/>
      <c r="E120" s="35"/>
    </row>
    <row r="121" spans="2:7" hidden="1" x14ac:dyDescent="0.2">
      <c r="B121" s="37" t="s">
        <v>8</v>
      </c>
      <c r="C121" s="24"/>
      <c r="D121" s="24"/>
      <c r="E121" s="35"/>
    </row>
    <row r="122" spans="2:7" ht="13.5" hidden="1" thickBot="1" x14ac:dyDescent="0.25">
      <c r="B122" s="38" t="s">
        <v>12</v>
      </c>
      <c r="C122" s="39"/>
      <c r="D122" s="39"/>
      <c r="E122" s="40"/>
    </row>
    <row r="124" spans="2:7" x14ac:dyDescent="0.2">
      <c r="B124" s="48" t="s">
        <v>52</v>
      </c>
      <c r="C124" s="47"/>
    </row>
    <row r="126" spans="2:7" x14ac:dyDescent="0.2">
      <c r="B126" s="111" t="s">
        <v>13</v>
      </c>
    </row>
    <row r="127" spans="2:7" x14ac:dyDescent="0.2">
      <c r="B127" s="112" t="s">
        <v>10</v>
      </c>
    </row>
    <row r="128" spans="2:7" x14ac:dyDescent="0.2">
      <c r="B128" s="112" t="s">
        <v>11</v>
      </c>
    </row>
    <row r="129" spans="2:2" x14ac:dyDescent="0.2">
      <c r="B129" s="113"/>
    </row>
    <row r="130" spans="2:2" x14ac:dyDescent="0.2">
      <c r="B130" s="113" t="s">
        <v>6</v>
      </c>
    </row>
    <row r="131" spans="2:2" x14ac:dyDescent="0.2">
      <c r="B131" s="113" t="s">
        <v>7</v>
      </c>
    </row>
    <row r="132" spans="2:2" x14ac:dyDescent="0.2">
      <c r="B132" s="113" t="s">
        <v>8</v>
      </c>
    </row>
    <row r="133" spans="2:2" x14ac:dyDescent="0.2">
      <c r="B133" s="111" t="s">
        <v>12</v>
      </c>
    </row>
  </sheetData>
  <sheetProtection password="91C0" sheet="1" objects="1" scenarios="1"/>
  <mergeCells count="67">
    <mergeCell ref="I4:J4"/>
    <mergeCell ref="G104:H104"/>
    <mergeCell ref="G100:K100"/>
    <mergeCell ref="B31:M31"/>
    <mergeCell ref="G60:K60"/>
    <mergeCell ref="E74:F74"/>
    <mergeCell ref="E75:F75"/>
    <mergeCell ref="G101:H101"/>
    <mergeCell ref="B8:D8"/>
    <mergeCell ref="C9:D9"/>
    <mergeCell ref="E9:F9"/>
    <mergeCell ref="B13:C13"/>
    <mergeCell ref="C10:D10"/>
    <mergeCell ref="B114:E114"/>
    <mergeCell ref="B25:C25"/>
    <mergeCell ref="B28:C28"/>
    <mergeCell ref="E76:F76"/>
    <mergeCell ref="B52:C52"/>
    <mergeCell ref="B53:C53"/>
    <mergeCell ref="B54:C54"/>
    <mergeCell ref="B56:C56"/>
    <mergeCell ref="B43:E43"/>
    <mergeCell ref="B59:E59"/>
    <mergeCell ref="E38:F38"/>
    <mergeCell ref="E35:F35"/>
    <mergeCell ref="E36:F36"/>
    <mergeCell ref="E37:F37"/>
    <mergeCell ref="E10:F11"/>
    <mergeCell ref="L60:M60"/>
    <mergeCell ref="G63:H63"/>
    <mergeCell ref="B109:D109"/>
    <mergeCell ref="B110:B111"/>
    <mergeCell ref="G103:H103"/>
    <mergeCell ref="G42:J42"/>
    <mergeCell ref="G81:J81"/>
    <mergeCell ref="G64:H64"/>
    <mergeCell ref="E73:F73"/>
    <mergeCell ref="E1:G1"/>
    <mergeCell ref="G10:G11"/>
    <mergeCell ref="G65:H65"/>
    <mergeCell ref="G61:H61"/>
    <mergeCell ref="G62:H62"/>
    <mergeCell ref="B69:M69"/>
    <mergeCell ref="G40:H40"/>
    <mergeCell ref="B14:C14"/>
    <mergeCell ref="B15:C15"/>
    <mergeCell ref="B16:B18"/>
    <mergeCell ref="G34:H34"/>
    <mergeCell ref="B33:F33"/>
    <mergeCell ref="C11:D11"/>
    <mergeCell ref="C12:D12"/>
    <mergeCell ref="L106:M106"/>
    <mergeCell ref="I106:J106"/>
    <mergeCell ref="L66:M66"/>
    <mergeCell ref="G105:H105"/>
    <mergeCell ref="B99:E99"/>
    <mergeCell ref="B91:C91"/>
    <mergeCell ref="B92:C92"/>
    <mergeCell ref="B93:C93"/>
    <mergeCell ref="B95:C95"/>
    <mergeCell ref="G80:H80"/>
    <mergeCell ref="G72:H72"/>
    <mergeCell ref="B71:F71"/>
    <mergeCell ref="L100:M100"/>
    <mergeCell ref="J92:K92"/>
    <mergeCell ref="B82:E82"/>
    <mergeCell ref="G102:H102"/>
  </mergeCells>
  <conditionalFormatting sqref="B11:C11 B8:B10 B19:C19 C18 B21:C22 B20">
    <cfRule type="expression" dxfId="28" priority="35" stopIfTrue="1">
      <formula>#REF!="FACTURA FUERA DE FECHA"</formula>
    </cfRule>
  </conditionalFormatting>
  <conditionalFormatting sqref="B12:C13 C17 B16:C16 B14:B15">
    <cfRule type="expression" dxfId="27" priority="34" stopIfTrue="1">
      <formula>#REF!="FACTURA FUERA DE FECHA"</formula>
    </cfRule>
  </conditionalFormatting>
  <conditionalFormatting sqref="B5:B6 A1:D2">
    <cfRule type="expression" dxfId="26" priority="33">
      <formula>#REF!="FACTURA FUERA DE FECHA"</formula>
    </cfRule>
  </conditionalFormatting>
  <conditionalFormatting sqref="C9 B33:B34">
    <cfRule type="expression" dxfId="25" priority="32" stopIfTrue="1">
      <formula>#REF!="FACTURA FUERA DE FECHA"</formula>
    </cfRule>
  </conditionalFormatting>
  <conditionalFormatting sqref="C10">
    <cfRule type="expression" dxfId="24" priority="31" stopIfTrue="1">
      <formula>#REF!="FACTURA FUERA DE FECHA"</formula>
    </cfRule>
  </conditionalFormatting>
  <conditionalFormatting sqref="E1">
    <cfRule type="expression" dxfId="23" priority="30">
      <formula>#REF!="FACTURA FUERA DE FECHA"</formula>
    </cfRule>
  </conditionalFormatting>
  <conditionalFormatting sqref="B25:C25">
    <cfRule type="expression" dxfId="22" priority="29" stopIfTrue="1">
      <formula>#REF!="FACTURA FUERA DE FECHA"</formula>
    </cfRule>
  </conditionalFormatting>
  <conditionalFormatting sqref="B28:C28">
    <cfRule type="expression" dxfId="21" priority="28" stopIfTrue="1">
      <formula>#REF!="FACTURA FUERA DE FECHA"</formula>
    </cfRule>
  </conditionalFormatting>
  <conditionalFormatting sqref="B39:D39">
    <cfRule type="expression" dxfId="20" priority="26" stopIfTrue="1">
      <formula>#REF!="FACTURA FUERA DE FECHA"</formula>
    </cfRule>
  </conditionalFormatting>
  <conditionalFormatting sqref="B43:B44">
    <cfRule type="expression" dxfId="19" priority="25" stopIfTrue="1">
      <formula>#REF!="FACTURA FUERA DE FECHA"</formula>
    </cfRule>
  </conditionalFormatting>
  <conditionalFormatting sqref="B65">
    <cfRule type="expression" dxfId="18" priority="23" stopIfTrue="1">
      <formula>#REF!="FACTURA FUERA DE FECHA"</formula>
    </cfRule>
  </conditionalFormatting>
  <conditionalFormatting sqref="B71:B72">
    <cfRule type="expression" dxfId="17" priority="22" stopIfTrue="1">
      <formula>#REF!="FACTURA FUERA DE FECHA"</formula>
    </cfRule>
  </conditionalFormatting>
  <conditionalFormatting sqref="B77:D77">
    <cfRule type="expression" dxfId="16" priority="21" stopIfTrue="1">
      <formula>#REF!="FACTURA FUERA DE FECHA"</formula>
    </cfRule>
  </conditionalFormatting>
  <conditionalFormatting sqref="B82:B83">
    <cfRule type="expression" dxfId="15" priority="20" stopIfTrue="1">
      <formula>#REF!="FACTURA FUERA DE FECHA"</formula>
    </cfRule>
  </conditionalFormatting>
  <conditionalFormatting sqref="B105">
    <cfRule type="expression" dxfId="14" priority="19" stopIfTrue="1">
      <formula>#REF!="FACTURA FUERA DE FECHA"</formula>
    </cfRule>
  </conditionalFormatting>
  <conditionalFormatting sqref="B114">
    <cfRule type="expression" dxfId="13" priority="18" stopIfTrue="1">
      <formula>#REF!="FACTURA FUERA DE FECHA"</formula>
    </cfRule>
  </conditionalFormatting>
  <conditionalFormatting sqref="B109">
    <cfRule type="expression" dxfId="12" priority="17" stopIfTrue="1">
      <formula>#REF!="FACTURA FUERA DE FECHA"</formula>
    </cfRule>
  </conditionalFormatting>
  <conditionalFormatting sqref="B69">
    <cfRule type="expression" dxfId="11" priority="14" stopIfTrue="1">
      <formula>#REF!="FACTURA FUERA DE FECHA"</formula>
    </cfRule>
  </conditionalFormatting>
  <conditionalFormatting sqref="B31">
    <cfRule type="expression" dxfId="10" priority="15" stopIfTrue="1">
      <formula>#REF!="FACTURA FUERA DE FECHA"</formula>
    </cfRule>
  </conditionalFormatting>
  <conditionalFormatting sqref="B59">
    <cfRule type="expression" dxfId="9" priority="13" stopIfTrue="1">
      <formula>#REF!="FACTURA FUERA DE FECHA"</formula>
    </cfRule>
  </conditionalFormatting>
  <conditionalFormatting sqref="B99">
    <cfRule type="expression" dxfId="8" priority="12" stopIfTrue="1">
      <formula>#REF!="FACTURA FUERA DE FECHA"</formula>
    </cfRule>
  </conditionalFormatting>
  <conditionalFormatting sqref="B61">
    <cfRule type="expression" dxfId="7" priority="9" stopIfTrue="1">
      <formula>#REF!="FACTURA FUERA DE FECHA"</formula>
    </cfRule>
  </conditionalFormatting>
  <conditionalFormatting sqref="B101">
    <cfRule type="expression" dxfId="6" priority="7" stopIfTrue="1">
      <formula>#REF!="FACTURA FUERA DE FECHA"</formula>
    </cfRule>
  </conditionalFormatting>
  <conditionalFormatting sqref="G61">
    <cfRule type="expression" dxfId="5" priority="6" stopIfTrue="1">
      <formula>#REF!="FACTURA FUERA DE FECHA"</formula>
    </cfRule>
  </conditionalFormatting>
  <conditionalFormatting sqref="G101">
    <cfRule type="expression" dxfId="4" priority="5" stopIfTrue="1">
      <formula>#REF!="FACTURA FUERA DE FECHA"</formula>
    </cfRule>
  </conditionalFormatting>
  <conditionalFormatting sqref="B78">
    <cfRule type="expression" dxfId="3" priority="4" stopIfTrue="1">
      <formula>#REF!="FACTURA FUERA DE FECHA"</formula>
    </cfRule>
  </conditionalFormatting>
  <conditionalFormatting sqref="C20">
    <cfRule type="expression" dxfId="2" priority="3" stopIfTrue="1">
      <formula>#REF!="FACTURA FUERA DE FECHA"</formula>
    </cfRule>
  </conditionalFormatting>
  <conditionalFormatting sqref="D21:E22">
    <cfRule type="expression" dxfId="1" priority="2" stopIfTrue="1">
      <formula>#REF!="FACTURA FUERA DE FECHA"</formula>
    </cfRule>
  </conditionalFormatting>
  <conditionalFormatting sqref="C78:D78">
    <cfRule type="expression" dxfId="0" priority="1" stopIfTrue="1">
      <formula>#REF!="FACTURA FUERA DE FECHA"</formula>
    </cfRule>
  </conditionalFormatting>
  <dataValidations count="3">
    <dataValidation type="textLength" operator="equal" allowBlank="1" showInputMessage="1" showErrorMessage="1" sqref="C10">
      <formula1>12</formula1>
    </dataValidation>
    <dataValidation type="list" allowBlank="1" showInputMessage="1" showErrorMessage="1" sqref="C29">
      <formula1>"SI,NO"</formula1>
    </dataValidation>
    <dataValidation type="list" allowBlank="1" showInputMessage="1" showErrorMessage="1" sqref="C46 C85 C28 C25">
      <formula1>$H$46:$H$46</formula1>
    </dataValidation>
  </dataValidations>
  <hyperlinks>
    <hyperlink ref="G117" location="'Vta. de Bienes '!A1" display="Ver"/>
  </hyperlinks>
  <pageMargins left="0.74803149606299213" right="0.74803149606299213" top="0.98425196850393704" bottom="0.98425196850393704" header="0" footer="0"/>
  <pageSetup paperSize="9" scale="63" orientation="landscape" r:id="rId1"/>
  <headerFooter alignWithMargins="0"/>
  <rowBreaks count="3" manualBreakCount="3">
    <brk id="30" min="1" max="10" man="1"/>
    <brk id="68" min="1" max="10" man="1"/>
    <brk id="111" min="1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F9</vt:lpstr>
      <vt:lpstr>Ejemplo F9 </vt:lpstr>
      <vt:lpstr>'Ejemplo F9 '!Área_de_impresión</vt:lpstr>
      <vt:lpstr>'F9'!Área_de_impresión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brodriguez</dc:creator>
  <cp:lastModifiedBy>ana.perdomo</cp:lastModifiedBy>
  <cp:lastPrinted>2020-02-03T18:17:49Z</cp:lastPrinted>
  <dcterms:created xsi:type="dcterms:W3CDTF">2010-07-13T19:22:20Z</dcterms:created>
  <dcterms:modified xsi:type="dcterms:W3CDTF">2020-02-19T11:19:19Z</dcterms:modified>
</cp:coreProperties>
</file>