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 BOSCANA\Desktop\mgap\ESTADISTICAS Y ENCUESTAS\BOLETIN ESTADISTICO\2020 Estadisticas Datos 2019\WEB 2019\subidos_a_la_web\"/>
    </mc:Choice>
  </mc:AlternateContent>
  <bookViews>
    <workbookView xWindow="0" yWindow="0" windowWidth="19200" windowHeight="6648"/>
  </bookViews>
  <sheets>
    <sheet name="EXPORT VOL Co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H50" i="1" s="1"/>
  <c r="G57" i="1"/>
  <c r="F57" i="1"/>
  <c r="E57" i="1"/>
  <c r="D57" i="1"/>
  <c r="D50" i="1" s="1"/>
  <c r="D56" i="1"/>
  <c r="K51" i="1"/>
  <c r="J51" i="1"/>
  <c r="I51" i="1"/>
  <c r="H51" i="1"/>
  <c r="G51" i="1"/>
  <c r="F51" i="1"/>
  <c r="E51" i="1"/>
  <c r="D51" i="1"/>
  <c r="K50" i="1"/>
  <c r="J50" i="1"/>
  <c r="I50" i="1"/>
  <c r="G50" i="1"/>
  <c r="F50" i="1"/>
  <c r="E50" i="1"/>
  <c r="K46" i="1"/>
  <c r="J46" i="1"/>
  <c r="I46" i="1"/>
  <c r="H46" i="1"/>
  <c r="G46" i="1"/>
  <c r="F46" i="1"/>
  <c r="E46" i="1"/>
  <c r="D46" i="1"/>
  <c r="K40" i="1"/>
  <c r="J40" i="1"/>
  <c r="I40" i="1"/>
  <c r="H40" i="1"/>
  <c r="G40" i="1"/>
  <c r="F40" i="1"/>
  <c r="E40" i="1"/>
  <c r="D40" i="1"/>
  <c r="K37" i="1"/>
  <c r="J37" i="1"/>
  <c r="I37" i="1"/>
  <c r="H37" i="1"/>
  <c r="G37" i="1"/>
  <c r="F37" i="1"/>
  <c r="E37" i="1"/>
  <c r="D37" i="1"/>
  <c r="K33" i="1"/>
  <c r="J33" i="1"/>
  <c r="I33" i="1"/>
  <c r="H33" i="1"/>
  <c r="G33" i="1"/>
  <c r="F33" i="1"/>
  <c r="E33" i="1"/>
  <c r="D33" i="1"/>
  <c r="K31" i="1"/>
  <c r="J31" i="1"/>
  <c r="I31" i="1"/>
  <c r="I26" i="1" s="1"/>
  <c r="H31" i="1"/>
  <c r="G31" i="1"/>
  <c r="F31" i="1"/>
  <c r="E31" i="1"/>
  <c r="E26" i="1" s="1"/>
  <c r="D31" i="1"/>
  <c r="K30" i="1"/>
  <c r="K27" i="1"/>
  <c r="J27" i="1"/>
  <c r="I27" i="1"/>
  <c r="H27" i="1"/>
  <c r="G27" i="1"/>
  <c r="F27" i="1"/>
  <c r="E27" i="1"/>
  <c r="D27" i="1"/>
  <c r="K26" i="1"/>
  <c r="J26" i="1"/>
  <c r="H26" i="1"/>
  <c r="G26" i="1"/>
  <c r="F26" i="1"/>
  <c r="D26" i="1"/>
  <c r="K23" i="1"/>
  <c r="J23" i="1"/>
  <c r="I23" i="1"/>
  <c r="H23" i="1"/>
  <c r="G23" i="1"/>
  <c r="F23" i="1"/>
  <c r="E23" i="1"/>
  <c r="D23" i="1"/>
  <c r="K19" i="1"/>
  <c r="I19" i="1"/>
  <c r="H19" i="1"/>
  <c r="G19" i="1"/>
  <c r="F19" i="1"/>
  <c r="E19" i="1"/>
  <c r="D19" i="1"/>
  <c r="K15" i="1"/>
  <c r="J15" i="1"/>
  <c r="I15" i="1"/>
  <c r="H15" i="1"/>
  <c r="G15" i="1"/>
  <c r="F15" i="1"/>
  <c r="E15" i="1"/>
  <c r="D15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<sst xmlns="http://schemas.openxmlformats.org/spreadsheetml/2006/main" count="132" uniqueCount="82">
  <si>
    <r>
      <t xml:space="preserve">   EXPORTACIONES (VOLUMEN CON ZONA FRANCA) /</t>
    </r>
    <r>
      <rPr>
        <b/>
        <sz val="18"/>
        <color theme="1"/>
        <rFont val="Calibri"/>
        <family val="2"/>
        <scheme val="minor"/>
      </rPr>
      <t xml:space="preserve"> EXPORTS ( WITH FREE ZONES VOLUME)</t>
    </r>
  </si>
  <si>
    <t>Código / Code</t>
  </si>
  <si>
    <t>Producto / Product</t>
  </si>
  <si>
    <t>Unidad / Unity</t>
  </si>
  <si>
    <r>
      <t xml:space="preserve">MADERA EN ROLLO / </t>
    </r>
    <r>
      <rPr>
        <b/>
        <sz val="12"/>
        <color theme="1"/>
        <rFont val="Calibri"/>
        <family val="2"/>
        <scheme val="minor"/>
      </rPr>
      <t>ROUNDWOOD</t>
    </r>
  </si>
  <si>
    <r>
      <t>1000 m</t>
    </r>
    <r>
      <rPr>
        <vertAlign val="superscript"/>
        <sz val="11"/>
        <rFont val="Univers"/>
        <family val="2"/>
      </rPr>
      <t>3</t>
    </r>
  </si>
  <si>
    <r>
      <t xml:space="preserve">COMBUSTIBLE DE MADERA, INCLUIDA LA MADERA PARA PRODUCIR CARBÓN VEGETAL / </t>
    </r>
    <r>
      <rPr>
        <b/>
        <sz val="12"/>
        <color theme="1"/>
        <rFont val="Calibri"/>
        <family val="2"/>
        <scheme val="minor"/>
      </rPr>
      <t>WOOD FUEL (INCLUDING WOOD FOR CHARCOAL)</t>
    </r>
  </si>
  <si>
    <r>
      <t xml:space="preserve">MADERA EN ROLLO INDUSTRIAL (MADERA EN BRUTO) / </t>
    </r>
    <r>
      <rPr>
        <b/>
        <sz val="12"/>
        <color theme="1"/>
        <rFont val="Calibri"/>
        <family val="2"/>
        <scheme val="minor"/>
      </rPr>
      <t>INDUSTRIAL ROUNDWOOD (WOOD IN THE ROUGH)</t>
    </r>
  </si>
  <si>
    <t>1.2.C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</si>
  <si>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</si>
  <si>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1.2.NC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</si>
  <si>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</si>
  <si>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t>2</t>
  </si>
  <si>
    <r>
      <t xml:space="preserve">CARBÓN VEGETAL / WOOD </t>
    </r>
    <r>
      <rPr>
        <b/>
        <sz val="12"/>
        <rFont val="Calibri"/>
        <family val="2"/>
        <scheme val="minor"/>
      </rPr>
      <t>CHARCOAL</t>
    </r>
  </si>
  <si>
    <t>1000 tm</t>
  </si>
  <si>
    <t>3</t>
  </si>
  <si>
    <r>
      <t>ASTILLAS, PARTÍCULAS (CHIPS) Y RESIDUOS DE MADERA /</t>
    </r>
    <r>
      <rPr>
        <b/>
        <sz val="12"/>
        <rFont val="Calibri"/>
        <family val="2"/>
        <scheme val="minor"/>
      </rPr>
      <t xml:space="preserve"> 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</si>
  <si>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</si>
  <si>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</si>
  <si>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Calibri"/>
        <family val="2"/>
        <scheme val="minor"/>
      </rPr>
      <t>WOOD CHIPS AND PARTICLES</t>
    </r>
  </si>
  <si>
    <t>3,2</t>
  </si>
  <si>
    <r>
      <t xml:space="preserve">RESIDUOS DE MADERA / </t>
    </r>
    <r>
      <rPr>
        <b/>
        <sz val="12"/>
        <rFont val="Calibri"/>
        <family val="2"/>
        <scheme val="minor"/>
      </rPr>
      <t>WOOD RESIDUE</t>
    </r>
  </si>
  <si>
    <t>4</t>
  </si>
  <si>
    <r>
      <t xml:space="preserve">PELLETS DE MADERA / </t>
    </r>
    <r>
      <rPr>
        <b/>
        <sz val="12"/>
        <rFont val="Calibri"/>
        <family val="2"/>
        <scheme val="minor"/>
      </rPr>
      <t xml:space="preserve">WOOD PELLETS </t>
    </r>
  </si>
  <si>
    <t>1000 ton</t>
  </si>
  <si>
    <r>
      <t xml:space="preserve">MADERA ASERRADA / </t>
    </r>
    <r>
      <rPr>
        <b/>
        <sz val="12"/>
        <rFont val="Calibri"/>
        <family val="2"/>
        <scheme val="minor"/>
      </rPr>
      <t>SAWNWOOD</t>
    </r>
  </si>
  <si>
    <t>5.1.C</t>
  </si>
  <si>
    <t>5.2.NC</t>
  </si>
  <si>
    <r>
      <t xml:space="preserve">TABLEROS DE MADERA Y HOJAS DE CHAPA / WOOD-BASED </t>
    </r>
    <r>
      <rPr>
        <b/>
        <sz val="12"/>
        <rFont val="Calibri"/>
        <family val="2"/>
        <scheme val="minor"/>
      </rPr>
      <t>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</si>
  <si>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</si>
  <si>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</si>
  <si>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</si>
  <si>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r>
      <t>MADERA TERCIADA /</t>
    </r>
    <r>
      <rPr>
        <b/>
        <sz val="12"/>
        <rFont val="Calibri"/>
        <family val="2"/>
        <scheme val="minor"/>
      </rPr>
      <t xml:space="preserve"> PLYWOOD</t>
    </r>
  </si>
  <si>
    <r>
      <t xml:space="preserve">TABLEROS DE PARTÍCULAS (incluidos los TPO) / </t>
    </r>
    <r>
      <rPr>
        <b/>
        <sz val="12"/>
        <rFont val="Calibri"/>
        <family val="2"/>
        <scheme val="minor"/>
      </rPr>
      <t xml:space="preserve">PARTICLE BOARD, inc. ORIENTED STRANDBOARD (OSB) 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</si>
  <si>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</si>
  <si>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</si>
  <si>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Calibri"/>
        <family val="2"/>
        <scheme val="minor"/>
      </rPr>
      <t>FIBERBOARDS</t>
    </r>
  </si>
  <si>
    <t>6.4.1</t>
  </si>
  <si>
    <r>
      <t>DUROS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HARDBOARD</t>
    </r>
  </si>
  <si>
    <t>6.4.2</t>
  </si>
  <si>
    <r>
      <t>MDF (DENSIDAD MEDIA)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</si>
  <si>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</si>
  <si>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>INSULATION</t>
    </r>
  </si>
  <si>
    <r>
      <t xml:space="preserve">PULPA DE MADERA / </t>
    </r>
    <r>
      <rPr>
        <b/>
        <sz val="12"/>
        <rFont val="Calibri"/>
        <family val="2"/>
        <scheme val="minor"/>
      </rPr>
      <t>WOOD PULP</t>
    </r>
  </si>
  <si>
    <r>
      <t xml:space="preserve">MECÁNICA / </t>
    </r>
    <r>
      <rPr>
        <b/>
        <sz val="12"/>
        <rFont val="Calibri"/>
        <family val="2"/>
        <scheme val="minor"/>
      </rPr>
      <t>MECHANICAL WOOD PULP</t>
    </r>
  </si>
  <si>
    <r>
      <t xml:space="preserve">SEMIQUÍMICA / </t>
    </r>
    <r>
      <rPr>
        <b/>
        <sz val="12"/>
        <rFont val="Calibri"/>
        <family val="2"/>
        <scheme val="minor"/>
      </rPr>
      <t>SEMI-CHEMICAL WOOD PULP</t>
    </r>
  </si>
  <si>
    <r>
      <t xml:space="preserve">QUÍMICA / </t>
    </r>
    <r>
      <rPr>
        <b/>
        <sz val="12"/>
        <rFont val="Calibri"/>
        <family val="2"/>
        <scheme val="minor"/>
      </rPr>
      <t>CHEMICAL WOOD PULP</t>
    </r>
  </si>
  <si>
    <t>7.3.1</t>
  </si>
  <si>
    <r>
      <t xml:space="preserve">AL SULFATO SIN BLANQUEAR / </t>
    </r>
    <r>
      <rPr>
        <b/>
        <sz val="12"/>
        <color theme="1"/>
        <rFont val="Calibri"/>
        <family val="2"/>
        <scheme val="minor"/>
      </rPr>
      <t>SULPHATE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</si>
  <si>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</si>
  <si>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SULPHATE BLEACHED PULP</t>
    </r>
  </si>
  <si>
    <t>7.3.3</t>
  </si>
  <si>
    <r>
      <t>AL SULFITO SIN BLANQUEAR /</t>
    </r>
    <r>
      <rPr>
        <b/>
        <sz val="12"/>
        <color theme="1"/>
        <rFont val="Calibri"/>
        <family val="2"/>
        <scheme val="minor"/>
      </rPr>
      <t xml:space="preserve"> SULPHITE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UNBLEACHED PULP</t>
    </r>
  </si>
  <si>
    <t>7.3.4</t>
  </si>
  <si>
    <r>
      <t xml:space="preserve">AL SULFITO BLANQUEADA / </t>
    </r>
    <r>
      <rPr>
        <b/>
        <sz val="12"/>
        <color theme="1"/>
        <rFont val="Calibri"/>
        <family val="2"/>
        <scheme val="minor"/>
      </rPr>
      <t>SULPHITE 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</si>
  <si>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</si>
  <si>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Calibri"/>
        <family val="2"/>
        <scheme val="minor"/>
      </rPr>
      <t xml:space="preserve"> OTHER TYPES OF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</si>
  <si>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 xml:space="preserve">PULP OF OTHER FIBRE </t>
    </r>
  </si>
  <si>
    <r>
      <t xml:space="preserve">PULPA DE FIBRA RECUPERADA / </t>
    </r>
    <r>
      <rPr>
        <b/>
        <sz val="12"/>
        <rFont val="Calibri"/>
        <family val="2"/>
        <scheme val="minor"/>
      </rPr>
      <t>RECOVERED FIBER PULP</t>
    </r>
  </si>
  <si>
    <r>
      <t xml:space="preserve">PAPEL RECUPERADO / </t>
    </r>
    <r>
      <rPr>
        <b/>
        <sz val="12"/>
        <rFont val="Calibri"/>
        <family val="2"/>
        <scheme val="minor"/>
      </rPr>
      <t>RECOVERED PAPER</t>
    </r>
  </si>
  <si>
    <r>
      <t xml:space="preserve">PAPEL Y CARTÓN / </t>
    </r>
    <r>
      <rPr>
        <b/>
        <sz val="12"/>
        <rFont val="Calibri"/>
        <family val="2"/>
        <scheme val="minor"/>
      </rPr>
      <t>PAPER AND PAPERBOARD</t>
    </r>
  </si>
  <si>
    <r>
      <t>PAPEL CON FINES GRÁFICOS/</t>
    </r>
    <r>
      <rPr>
        <b/>
        <sz val="12"/>
        <rFont val="Calibri"/>
        <family val="2"/>
        <scheme val="minor"/>
      </rPr>
      <t xml:space="preserve"> GRAPHIC PAPER</t>
    </r>
  </si>
  <si>
    <t>10.1.1</t>
  </si>
  <si>
    <r>
      <t xml:space="preserve">PAPEL PARA PERIÓDICOS / </t>
    </r>
    <r>
      <rPr>
        <b/>
        <sz val="12"/>
        <color theme="1"/>
        <rFont val="Calibri"/>
        <family val="2"/>
        <scheme val="minor"/>
      </rPr>
      <t>NEWSPRINT</t>
    </r>
  </si>
  <si>
    <t>10.1.2</t>
  </si>
  <si>
    <r>
      <t xml:space="preserve">PAPEL MECÁNICO SIN ESTUCO / </t>
    </r>
    <r>
      <rPr>
        <b/>
        <sz val="12"/>
        <color theme="1"/>
        <rFont val="Calibri"/>
        <family val="2"/>
        <scheme val="minor"/>
      </rPr>
      <t xml:space="preserve">UNCOATED MECHANICAL PAPER  </t>
    </r>
  </si>
  <si>
    <t>10.1.3</t>
  </si>
  <si>
    <r>
      <t xml:space="preserve">PAPEL SIN ESTUCO Y SIN MADERA / </t>
    </r>
    <r>
      <rPr>
        <b/>
        <sz val="12"/>
        <color theme="1"/>
        <rFont val="Calibri"/>
        <family val="2"/>
        <scheme val="minor"/>
      </rPr>
      <t>UNCOATED WOODFREE PAPER</t>
    </r>
  </si>
  <si>
    <t>10.1.4</t>
  </si>
  <si>
    <r>
      <t>PAPEL ESTUCADO /</t>
    </r>
    <r>
      <rPr>
        <b/>
        <sz val="12"/>
        <color theme="1"/>
        <rFont val="Calibri"/>
        <family val="2"/>
        <scheme val="minor"/>
      </rPr>
      <t xml:space="preserve"> COATED PAPER</t>
    </r>
  </si>
  <si>
    <r>
      <t xml:space="preserve">PAPEL DE USO DOMÉSTICO Y SANITARIO /  </t>
    </r>
    <r>
      <rPr>
        <b/>
        <sz val="12"/>
        <rFont val="Calibri"/>
        <family val="2"/>
        <scheme val="minor"/>
      </rPr>
      <t>HOUSEHOLD AND SANITARY PAPER</t>
    </r>
  </si>
  <si>
    <r>
      <t>MATERIAL PARA EMPAQUETAR /</t>
    </r>
    <r>
      <rPr>
        <b/>
        <sz val="12"/>
        <rFont val="Calibri"/>
        <family val="2"/>
        <scheme val="minor"/>
      </rPr>
      <t xml:space="preserve"> PACKAGING MATERIAL</t>
    </r>
  </si>
  <si>
    <t>10.3.1</t>
  </si>
  <si>
    <r>
      <t>MATERIAL DE ENVASAR /</t>
    </r>
    <r>
      <rPr>
        <b/>
        <sz val="12"/>
        <color theme="1"/>
        <rFont val="Calibri"/>
        <family val="2"/>
        <scheme val="minor"/>
      </rPr>
      <t xml:space="preserve"> CASE PAPER</t>
    </r>
  </si>
  <si>
    <t>10.3.2</t>
  </si>
  <si>
    <r>
      <t>CARTÓN PARA CAJAS PLEGABLES /</t>
    </r>
    <r>
      <rPr>
        <b/>
        <sz val="12"/>
        <color theme="1"/>
        <rFont val="Calibri"/>
        <family val="2"/>
        <scheme val="minor"/>
      </rPr>
      <t xml:space="preserve"> CARTONBOARD</t>
    </r>
  </si>
  <si>
    <t>10.3.3</t>
  </si>
  <si>
    <r>
      <t xml:space="preserve">PAPEL PARA ENVOLVER / </t>
    </r>
    <r>
      <rPr>
        <b/>
        <sz val="12"/>
        <color theme="1"/>
        <rFont val="Calibri"/>
        <family val="2"/>
        <scheme val="minor"/>
      </rPr>
      <t>WRAPPING PAPER</t>
    </r>
    <r>
      <rPr>
        <b/>
        <sz val="12"/>
        <color theme="6" tint="-0.499984740745262"/>
        <rFont val="Calibri"/>
        <family val="2"/>
        <scheme val="minor"/>
      </rPr>
      <t xml:space="preserve"> </t>
    </r>
  </si>
  <si>
    <t>10.3.4</t>
  </si>
  <si>
    <r>
      <t xml:space="preserve">OTROS PAPELES, UTILIZADOS PRINCIPALMENTE PARA EMPAQUETAR / </t>
    </r>
    <r>
      <rPr>
        <b/>
        <sz val="12"/>
        <color theme="1"/>
        <rFont val="Calibri"/>
        <family val="2"/>
        <scheme val="minor"/>
      </rPr>
      <t>OTHER PAPERS MAINLY FOR PACKAGING</t>
    </r>
  </si>
  <si>
    <r>
      <t xml:space="preserve">OTROS PAPELES Y CARTONES N.E.P. / </t>
    </r>
    <r>
      <rPr>
        <b/>
        <sz val="12"/>
        <rFont val="Calibri"/>
        <family val="2"/>
        <scheme val="minor"/>
      </rPr>
      <t>OTHER PAPER AND PAPERBOARD N.E.S. (NOT ELSEWHERE SPECIFIED)</t>
    </r>
  </si>
  <si>
    <t>Fuente: Dirección General Forestal - División Evaluación &amp; Información en base a BCU y Comercio Exterior Descartes Datamyne Latam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</si>
</sst>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b/>
      <sz val="13"/>
      <color theme="3"/>
      <name val="Calibri"/>
      <family val="2"/>
      <scheme val="minor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i/>
      <u/>
      <sz val="18"/>
      <color theme="6" tint="-0.499984740745262"/>
      <name val="Calibri"/>
      <family val="2"/>
    </font>
    <font>
      <b/>
      <sz val="12"/>
      <name val="Univers"/>
      <family val="2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Univers"/>
      <family val="2"/>
    </font>
    <font>
      <b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1" xfId="1" applyFont="1" applyFill="1" applyAlignment="1" applyProtection="1">
      <alignment horizontal="center" vertical="center"/>
    </xf>
    <xf numFmtId="0" fontId="10" fillId="3" borderId="1" xfId="1" applyFont="1" applyFill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/>
    </xf>
    <xf numFmtId="0" fontId="11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1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1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 vertical="center"/>
    </xf>
    <xf numFmtId="1" fontId="1" fillId="0" borderId="1" xfId="1" applyNumberFormat="1" applyFill="1" applyAlignment="1" applyProtection="1">
      <alignment horizontal="right" vertical="center"/>
      <protection locked="0"/>
    </xf>
    <xf numFmtId="1" fontId="1" fillId="0" borderId="1" xfId="1" applyNumberFormat="1" applyAlignment="1">
      <alignment horizontal="right"/>
    </xf>
    <xf numFmtId="0" fontId="0" fillId="0" borderId="0" xfId="0" applyBorder="1"/>
    <xf numFmtId="0" fontId="11" fillId="0" borderId="1" xfId="1" applyFont="1" applyFill="1" applyAlignment="1" applyProtection="1">
      <alignment horizontal="left" vertical="center" indent="2"/>
    </xf>
    <xf numFmtId="0" fontId="11" fillId="0" borderId="1" xfId="1" applyFont="1" applyFill="1" applyAlignment="1" applyProtection="1">
      <alignment horizontal="left" vertical="center" wrapText="1" indent="2"/>
    </xf>
    <xf numFmtId="0" fontId="0" fillId="0" borderId="0" xfId="0" applyFill="1" applyBorder="1"/>
    <xf numFmtId="0" fontId="16" fillId="0" borderId="0" xfId="0" applyFont="1" applyBorder="1" applyAlignment="1" applyProtection="1">
      <alignment horizontal="left" vertical="center" indent="3"/>
    </xf>
    <xf numFmtId="0" fontId="3" fillId="0" borderId="0" xfId="0" applyFont="1" applyBorder="1"/>
    <xf numFmtId="1" fontId="0" fillId="0" borderId="0" xfId="0" applyNumberFormat="1"/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5536406</xdr:colOff>
      <xdr:row>2</xdr:row>
      <xdr:rowOff>95250</xdr:rowOff>
    </xdr:from>
    <xdr:to>
      <xdr:col>2</xdr:col>
      <xdr:colOff>1029655</xdr:colOff>
      <xdr:row>8</xdr:row>
      <xdr:rowOff>53858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8486" y="476250"/>
          <a:ext cx="2774159" cy="1033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7"/>
  <sheetViews>
    <sheetView showGridLines="0" tabSelected="1" zoomScale="64" zoomScaleNormal="64" workbookViewId="0">
      <selection activeCell="B4" sqref="B4"/>
    </sheetView>
  </sheetViews>
  <sheetFormatPr baseColWidth="10" defaultRowHeight="12.3"/>
  <cols>
    <col min="1" max="1" width="20.44140625" customWidth="1"/>
    <col min="2" max="2" width="106.1640625" customWidth="1"/>
    <col min="3" max="3" width="17" customWidth="1"/>
    <col min="4" max="7" width="11.44140625" customWidth="1"/>
    <col min="8" max="9" width="11.44140625" style="3" customWidth="1"/>
  </cols>
  <sheetData>
    <row r="1" spans="1:11" ht="15">
      <c r="B1" s="1"/>
      <c r="C1" s="2"/>
    </row>
    <row r="2" spans="1:11" ht="15">
      <c r="B2" s="1"/>
      <c r="C2" s="2"/>
    </row>
    <row r="3" spans="1:11">
      <c r="B3" s="4"/>
      <c r="C3" s="5"/>
    </row>
    <row r="4" spans="1:11">
      <c r="B4" s="4"/>
      <c r="C4" s="5"/>
    </row>
    <row r="5" spans="1:11">
      <c r="B5" s="4"/>
      <c r="C5" s="5"/>
    </row>
    <row r="6" spans="1:11">
      <c r="B6" s="4"/>
      <c r="C6" s="5"/>
    </row>
    <row r="7" spans="1:11">
      <c r="B7" s="4"/>
      <c r="C7" s="5"/>
    </row>
    <row r="8" spans="1:11" ht="23.1">
      <c r="B8" s="6"/>
      <c r="C8" s="6"/>
      <c r="D8" s="6"/>
      <c r="E8" s="6"/>
    </row>
    <row r="9" spans="1:11">
      <c r="B9" s="7"/>
      <c r="C9" s="7"/>
      <c r="D9" s="7"/>
    </row>
    <row r="10" spans="1:11">
      <c r="B10" s="7"/>
      <c r="C10" s="7"/>
      <c r="D10" s="7"/>
    </row>
    <row r="11" spans="1:11" ht="28.5" customHeight="1">
      <c r="A11" s="8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7.100000000000001" thickBot="1">
      <c r="A12" s="9" t="s">
        <v>1</v>
      </c>
      <c r="B12" s="9" t="s">
        <v>2</v>
      </c>
      <c r="C12" s="10" t="s">
        <v>3</v>
      </c>
      <c r="D12" s="9">
        <v>2012</v>
      </c>
      <c r="E12" s="9">
        <v>2013</v>
      </c>
      <c r="F12" s="9">
        <v>2014</v>
      </c>
      <c r="G12" s="9">
        <v>2015</v>
      </c>
      <c r="H12" s="9">
        <v>2016</v>
      </c>
      <c r="I12" s="9">
        <v>2017</v>
      </c>
      <c r="J12" s="9">
        <v>2018</v>
      </c>
      <c r="K12" s="9">
        <v>2019</v>
      </c>
    </row>
    <row r="13" spans="1:11" ht="40.15" customHeight="1" thickTop="1" thickBot="1">
      <c r="A13" s="11">
        <v>1</v>
      </c>
      <c r="B13" s="12" t="s">
        <v>4</v>
      </c>
      <c r="C13" s="13" t="s">
        <v>5</v>
      </c>
      <c r="D13" s="14">
        <f>D14+D15</f>
        <v>153.605717</v>
      </c>
      <c r="E13" s="14">
        <f>E14+E15</f>
        <v>334.70026999999993</v>
      </c>
      <c r="F13" s="14">
        <f>F14+F15</f>
        <v>262.90999999999997</v>
      </c>
      <c r="G13" s="15">
        <f>G14+G15</f>
        <v>215</v>
      </c>
      <c r="H13" s="15">
        <f>H14+H15</f>
        <v>238.05278461538461</v>
      </c>
      <c r="I13" s="15">
        <f t="shared" ref="I13:K13" si="0">I14+I15</f>
        <v>1376.2233998666666</v>
      </c>
      <c r="J13" s="15">
        <f t="shared" si="0"/>
        <v>2344.773830977776</v>
      </c>
      <c r="K13" s="15">
        <f t="shared" si="0"/>
        <v>1368.709698555555</v>
      </c>
    </row>
    <row r="14" spans="1:11" ht="40.15" customHeight="1" thickTop="1" thickBot="1">
      <c r="A14" s="16">
        <v>1.1000000000000001</v>
      </c>
      <c r="B14" s="17" t="s">
        <v>6</v>
      </c>
      <c r="C14" s="18" t="s">
        <v>5</v>
      </c>
      <c r="D14" s="19">
        <v>1.9817000000000001E-2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40.15" customHeight="1" thickTop="1" thickBot="1">
      <c r="A15" s="16">
        <v>1.2</v>
      </c>
      <c r="B15" s="17" t="s">
        <v>7</v>
      </c>
      <c r="C15" s="18" t="s">
        <v>5</v>
      </c>
      <c r="D15" s="19">
        <f>D16+D17</f>
        <v>153.58590000000001</v>
      </c>
      <c r="E15" s="19">
        <f>E16+E17</f>
        <v>334.70026999999993</v>
      </c>
      <c r="F15" s="19">
        <f>F16+F17</f>
        <v>262.90999999999997</v>
      </c>
      <c r="G15" s="19">
        <f>G16+G17</f>
        <v>215</v>
      </c>
      <c r="H15" s="19">
        <f>H16+H17</f>
        <v>238.05278461538461</v>
      </c>
      <c r="I15" s="19">
        <f>SUM(I16:I17)</f>
        <v>1376.2233998666666</v>
      </c>
      <c r="J15" s="19">
        <f>SUM(J16:J17)</f>
        <v>2344.773830977776</v>
      </c>
      <c r="K15" s="19">
        <f>SUM(K16:K17)</f>
        <v>1368.709698555555</v>
      </c>
    </row>
    <row r="16" spans="1:11" ht="40.15" customHeight="1" thickTop="1" thickBot="1">
      <c r="A16" s="20" t="s">
        <v>8</v>
      </c>
      <c r="B16" s="21" t="s">
        <v>9</v>
      </c>
      <c r="C16" s="22" t="s">
        <v>5</v>
      </c>
      <c r="D16" s="23">
        <v>10.749000000000001</v>
      </c>
      <c r="E16" s="23">
        <v>55.872700000000002</v>
      </c>
      <c r="F16" s="23">
        <v>67.91</v>
      </c>
      <c r="G16" s="23">
        <v>7</v>
      </c>
      <c r="H16" s="23">
        <v>90.052784615384624</v>
      </c>
      <c r="I16" s="23">
        <v>1207</v>
      </c>
      <c r="J16" s="23">
        <v>2114</v>
      </c>
      <c r="K16" s="23">
        <v>1259.3950086666669</v>
      </c>
    </row>
    <row r="17" spans="1:11" ht="40.15" customHeight="1" thickTop="1" thickBot="1">
      <c r="A17" s="20" t="s">
        <v>10</v>
      </c>
      <c r="B17" s="21" t="s">
        <v>11</v>
      </c>
      <c r="C17" s="22" t="s">
        <v>5</v>
      </c>
      <c r="D17" s="23">
        <v>142.83690000000001</v>
      </c>
      <c r="E17" s="23">
        <v>278.82756999999992</v>
      </c>
      <c r="F17" s="23">
        <v>195</v>
      </c>
      <c r="G17" s="23">
        <v>208</v>
      </c>
      <c r="H17" s="23">
        <v>148</v>
      </c>
      <c r="I17" s="23">
        <v>169.22339986666668</v>
      </c>
      <c r="J17" s="23">
        <v>230.77383097777602</v>
      </c>
      <c r="K17" s="23">
        <v>109.3146898888881</v>
      </c>
    </row>
    <row r="18" spans="1:11" ht="40.15" customHeight="1" thickTop="1" thickBot="1">
      <c r="A18" s="11" t="s">
        <v>12</v>
      </c>
      <c r="B18" s="12" t="s">
        <v>13</v>
      </c>
      <c r="C18" s="13" t="s"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40.15" customHeight="1" thickTop="1" thickBot="1">
      <c r="A19" s="11" t="s">
        <v>15</v>
      </c>
      <c r="B19" s="12" t="s">
        <v>16</v>
      </c>
      <c r="C19" s="13" t="s">
        <v>17</v>
      </c>
      <c r="D19" s="14">
        <f t="shared" ref="D19:G19" si="1">SUM(D20:D21)</f>
        <v>833</v>
      </c>
      <c r="E19" s="14">
        <f t="shared" si="1"/>
        <v>985</v>
      </c>
      <c r="F19" s="14">
        <f t="shared" si="1"/>
        <v>902.28920000000005</v>
      </c>
      <c r="G19" s="14">
        <f t="shared" si="1"/>
        <v>720.1626</v>
      </c>
      <c r="H19" s="14">
        <f>SUM(H20:H21)</f>
        <v>1064.4741929333334</v>
      </c>
      <c r="I19" s="14">
        <f>SUM(I20:I21)</f>
        <v>832.30628000000002</v>
      </c>
      <c r="J19" s="14">
        <v>1315</v>
      </c>
      <c r="K19" s="14">
        <f>SUM(K20:K21)</f>
        <v>1260.2137333333333</v>
      </c>
    </row>
    <row r="20" spans="1:11" ht="40.15" customHeight="1" thickTop="1" thickBot="1">
      <c r="A20" s="16" t="s">
        <v>18</v>
      </c>
      <c r="B20" s="17" t="s">
        <v>19</v>
      </c>
      <c r="C20" s="18" t="s">
        <v>17</v>
      </c>
      <c r="D20" s="19">
        <v>832</v>
      </c>
      <c r="E20" s="19">
        <v>985</v>
      </c>
      <c r="F20" s="19">
        <v>891.28920000000005</v>
      </c>
      <c r="G20" s="19">
        <v>716.1626</v>
      </c>
      <c r="H20" s="19">
        <v>1064.4741929333334</v>
      </c>
      <c r="I20" s="19">
        <v>832.30628000000002</v>
      </c>
      <c r="J20" s="19">
        <v>1313</v>
      </c>
      <c r="K20" s="19">
        <v>1259</v>
      </c>
    </row>
    <row r="21" spans="1:11" ht="40.15" customHeight="1" thickTop="1" thickBot="1">
      <c r="A21" s="16" t="s">
        <v>20</v>
      </c>
      <c r="B21" s="17" t="s">
        <v>21</v>
      </c>
      <c r="C21" s="18" t="s">
        <v>17</v>
      </c>
      <c r="D21" s="19">
        <v>1</v>
      </c>
      <c r="E21" s="19">
        <v>0</v>
      </c>
      <c r="F21" s="19">
        <v>11</v>
      </c>
      <c r="G21" s="19">
        <v>4</v>
      </c>
      <c r="H21" s="19">
        <v>0</v>
      </c>
      <c r="I21" s="19">
        <v>0</v>
      </c>
      <c r="J21" s="19">
        <v>2.2584592592592596</v>
      </c>
      <c r="K21" s="19">
        <v>1.2137333333333333</v>
      </c>
    </row>
    <row r="22" spans="1:11" ht="40.15" customHeight="1" thickTop="1" thickBot="1">
      <c r="A22" s="11" t="s">
        <v>22</v>
      </c>
      <c r="B22" s="12" t="s">
        <v>23</v>
      </c>
      <c r="C22" s="13" t="s">
        <v>24</v>
      </c>
      <c r="D22" s="14">
        <v>2.0510000000000002</v>
      </c>
      <c r="E22" s="14">
        <v>3.3439999999999999</v>
      </c>
      <c r="F22" s="14">
        <v>1.4602499799999999</v>
      </c>
      <c r="G22" s="14">
        <v>1.8922099999999999</v>
      </c>
      <c r="H22" s="14">
        <v>0.40993999999999997</v>
      </c>
      <c r="I22" s="14">
        <v>0.56665999999999994</v>
      </c>
      <c r="J22" s="14">
        <v>0</v>
      </c>
      <c r="K22" s="14">
        <v>0</v>
      </c>
    </row>
    <row r="23" spans="1:11" ht="40.15" customHeight="1" thickTop="1" thickBot="1">
      <c r="A23" s="11">
        <v>5</v>
      </c>
      <c r="B23" s="12" t="s">
        <v>25</v>
      </c>
      <c r="C23" s="13" t="s">
        <v>5</v>
      </c>
      <c r="D23" s="14">
        <f>D24+D25</f>
        <v>146.36927299999999</v>
      </c>
      <c r="E23" s="14">
        <f>E24+E25</f>
        <v>189.20395600000001</v>
      </c>
      <c r="F23" s="14">
        <f>F24+F25</f>
        <v>212.50236718181819</v>
      </c>
      <c r="G23" s="14">
        <f>G24+G25</f>
        <v>193.1485076077922</v>
      </c>
      <c r="H23" s="14">
        <f>H24+H25</f>
        <v>198.77238539220778</v>
      </c>
      <c r="I23" s="14">
        <f>SUM(I24:I25)</f>
        <v>342.11927156363629</v>
      </c>
      <c r="J23" s="14">
        <f>SUM(J24:J25)</f>
        <v>392.41404372727266</v>
      </c>
      <c r="K23" s="14">
        <f>SUM(K24:K25)</f>
        <v>338.30184012727267</v>
      </c>
    </row>
    <row r="24" spans="1:11" ht="40.15" customHeight="1" thickTop="1" thickBot="1">
      <c r="A24" s="20" t="s">
        <v>26</v>
      </c>
      <c r="B24" s="21" t="s">
        <v>9</v>
      </c>
      <c r="C24" s="22" t="s">
        <v>5</v>
      </c>
      <c r="D24" s="23">
        <v>55.873272999999998</v>
      </c>
      <c r="E24" s="23">
        <v>73.73</v>
      </c>
      <c r="F24" s="23">
        <v>76.312367181818189</v>
      </c>
      <c r="G24" s="23">
        <v>74.977283636363637</v>
      </c>
      <c r="H24" s="24">
        <v>97.925448963636356</v>
      </c>
      <c r="I24" s="24">
        <v>186.95835076363633</v>
      </c>
      <c r="J24" s="24">
        <v>239</v>
      </c>
      <c r="K24" s="24">
        <v>197.64216603636359</v>
      </c>
    </row>
    <row r="25" spans="1:11" ht="40.15" customHeight="1" thickTop="1" thickBot="1">
      <c r="A25" s="20" t="s">
        <v>27</v>
      </c>
      <c r="B25" s="21" t="s">
        <v>11</v>
      </c>
      <c r="C25" s="22" t="s">
        <v>5</v>
      </c>
      <c r="D25" s="23">
        <v>90.495999999999995</v>
      </c>
      <c r="E25" s="23">
        <v>115.473956</v>
      </c>
      <c r="F25" s="23">
        <v>136.19</v>
      </c>
      <c r="G25" s="23">
        <v>118.17122397142856</v>
      </c>
      <c r="H25" s="24">
        <v>100.84693642857142</v>
      </c>
      <c r="I25" s="24">
        <v>155.16092079999999</v>
      </c>
      <c r="J25" s="24">
        <v>153.41404372727268</v>
      </c>
      <c r="K25" s="24">
        <v>140.65967409090908</v>
      </c>
    </row>
    <row r="26" spans="1:11" ht="40.15" customHeight="1" thickTop="1" thickBot="1">
      <c r="A26" s="11">
        <v>6</v>
      </c>
      <c r="B26" s="12" t="s">
        <v>28</v>
      </c>
      <c r="C26" s="13" t="s">
        <v>5</v>
      </c>
      <c r="D26" s="14">
        <f>D27+D30+D31+D33</f>
        <v>181.30031</v>
      </c>
      <c r="E26" s="14">
        <f>E27+E30+E31+E33</f>
        <v>231.23226</v>
      </c>
      <c r="F26" s="14">
        <f>F27+F30+F31+F33</f>
        <v>198.25398800000002</v>
      </c>
      <c r="G26" s="14">
        <f>G27+G30+G31+G33</f>
        <v>158.63218666666666</v>
      </c>
      <c r="H26" s="14">
        <f>H27+H30+H31+H33</f>
        <v>175.49626604803493</v>
      </c>
      <c r="I26" s="14">
        <f>+I27+I30+I31+I33</f>
        <v>224.264825</v>
      </c>
      <c r="J26" s="14">
        <f>+J27+J30+J31+J33</f>
        <v>186.01104235</v>
      </c>
      <c r="K26" s="14">
        <f>+K27+K30+K31+K33</f>
        <v>167.75</v>
      </c>
    </row>
    <row r="27" spans="1:11" ht="40.15" customHeight="1" thickTop="1" thickBot="1">
      <c r="A27" s="16">
        <v>6.1</v>
      </c>
      <c r="B27" s="17" t="s">
        <v>29</v>
      </c>
      <c r="C27" s="18" t="s">
        <v>5</v>
      </c>
      <c r="D27" s="19">
        <f>SUM(D28:D29)</f>
        <v>0</v>
      </c>
      <c r="E27" s="19">
        <f>SUM(E28:E29)</f>
        <v>3.7490000000000002E-2</v>
      </c>
      <c r="F27" s="19">
        <f>SUM(F28:F29)</f>
        <v>0.13302699999999998</v>
      </c>
      <c r="G27" s="19">
        <f>SUM(G29:G29)</f>
        <v>8.1866666666666667E-3</v>
      </c>
      <c r="H27" s="19">
        <f>SUM(H29:H29)</f>
        <v>0</v>
      </c>
      <c r="I27" s="19">
        <f>SUM(I29:I29)</f>
        <v>0</v>
      </c>
      <c r="J27" s="19">
        <f>SUM(J29:J29)</f>
        <v>0</v>
      </c>
      <c r="K27" s="19">
        <f>SUM(K29:K29)</f>
        <v>0</v>
      </c>
    </row>
    <row r="28" spans="1:11" ht="40.15" customHeight="1" thickTop="1" thickBot="1">
      <c r="A28" s="20" t="s">
        <v>30</v>
      </c>
      <c r="B28" s="21" t="s">
        <v>9</v>
      </c>
      <c r="C28" s="22" t="s">
        <v>5</v>
      </c>
      <c r="D28" s="23">
        <v>0</v>
      </c>
      <c r="E28" s="23">
        <v>0</v>
      </c>
      <c r="F28" s="23">
        <v>3.457E-3</v>
      </c>
      <c r="G28" s="23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40.15" customHeight="1" thickTop="1" thickBot="1">
      <c r="A29" s="20" t="s">
        <v>31</v>
      </c>
      <c r="B29" s="21" t="s">
        <v>11</v>
      </c>
      <c r="C29" s="22" t="s">
        <v>5</v>
      </c>
      <c r="D29" s="23">
        <v>0</v>
      </c>
      <c r="E29" s="23">
        <v>3.7490000000000002E-2</v>
      </c>
      <c r="F29" s="23">
        <v>0.12956999999999999</v>
      </c>
      <c r="G29" s="23">
        <v>8.1866666666666667E-3</v>
      </c>
      <c r="H29" s="24">
        <v>0</v>
      </c>
      <c r="I29" s="24">
        <v>0</v>
      </c>
      <c r="J29" s="24">
        <v>0</v>
      </c>
      <c r="K29" s="24">
        <v>0</v>
      </c>
    </row>
    <row r="30" spans="1:11" ht="40.15" customHeight="1" thickTop="1" thickBot="1">
      <c r="A30" s="16">
        <v>6.2</v>
      </c>
      <c r="B30" s="17" t="s">
        <v>32</v>
      </c>
      <c r="C30" s="18" t="s">
        <v>5</v>
      </c>
      <c r="D30" s="19">
        <v>161</v>
      </c>
      <c r="E30" s="19">
        <v>201</v>
      </c>
      <c r="F30" s="19">
        <v>178.6</v>
      </c>
      <c r="G30" s="19">
        <v>156.624</v>
      </c>
      <c r="H30" s="19">
        <v>175.23144104803492</v>
      </c>
      <c r="I30" s="19">
        <v>224</v>
      </c>
      <c r="J30" s="19">
        <v>186</v>
      </c>
      <c r="K30" s="19">
        <f>121+46.75</f>
        <v>167.75</v>
      </c>
    </row>
    <row r="31" spans="1:11" ht="40.15" customHeight="1" thickTop="1" thickBot="1">
      <c r="A31" s="16">
        <v>6.3</v>
      </c>
      <c r="B31" s="17" t="s">
        <v>33</v>
      </c>
      <c r="C31" s="18" t="s">
        <v>5</v>
      </c>
      <c r="D31" s="19">
        <f t="shared" ref="D31:K31" si="2">D32</f>
        <v>5.8999999999999997E-2</v>
      </c>
      <c r="E31" s="19">
        <f t="shared" si="2"/>
        <v>0</v>
      </c>
      <c r="F31" s="19">
        <f t="shared" si="2"/>
        <v>0</v>
      </c>
      <c r="G31" s="19">
        <f t="shared" si="2"/>
        <v>0</v>
      </c>
      <c r="H31" s="19">
        <f t="shared" si="2"/>
        <v>0</v>
      </c>
      <c r="I31" s="19">
        <f t="shared" si="2"/>
        <v>0</v>
      </c>
      <c r="J31" s="19">
        <f t="shared" si="2"/>
        <v>0</v>
      </c>
      <c r="K31" s="19">
        <f t="shared" si="2"/>
        <v>0</v>
      </c>
    </row>
    <row r="32" spans="1:11" ht="40.15" customHeight="1" thickTop="1" thickBot="1">
      <c r="A32" s="20" t="s">
        <v>34</v>
      </c>
      <c r="B32" s="21" t="s">
        <v>35</v>
      </c>
      <c r="C32" s="22" t="s">
        <v>5</v>
      </c>
      <c r="D32" s="23">
        <v>5.8999999999999997E-2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2" ht="40.15" customHeight="1" thickTop="1" thickBot="1">
      <c r="A33" s="16">
        <v>6.4</v>
      </c>
      <c r="B33" s="17" t="s">
        <v>36</v>
      </c>
      <c r="C33" s="18" t="s">
        <v>5</v>
      </c>
      <c r="D33" s="19">
        <f>D34+D35+D36</f>
        <v>20.241309999999999</v>
      </c>
      <c r="E33" s="19">
        <f>E34+E35+E36</f>
        <v>30.194769999999998</v>
      </c>
      <c r="F33" s="19">
        <f>F34+F35+F36</f>
        <v>19.520961000000028</v>
      </c>
      <c r="G33" s="19">
        <f t="shared" ref="G33:K33" si="3">G34+G35+G36</f>
        <v>2</v>
      </c>
      <c r="H33" s="19">
        <f t="shared" si="3"/>
        <v>0.26482499999999998</v>
      </c>
      <c r="I33" s="19">
        <f t="shared" si="3"/>
        <v>0.26482499999999998</v>
      </c>
      <c r="J33" s="19">
        <f t="shared" si="3"/>
        <v>1.1042350000000001E-2</v>
      </c>
      <c r="K33" s="19">
        <f t="shared" si="3"/>
        <v>0</v>
      </c>
    </row>
    <row r="34" spans="1:12" ht="40.15" customHeight="1" thickTop="1" thickBot="1">
      <c r="A34" s="20" t="s">
        <v>37</v>
      </c>
      <c r="B34" s="21" t="s">
        <v>38</v>
      </c>
      <c r="C34" s="22" t="s">
        <v>5</v>
      </c>
      <c r="D34" s="23">
        <v>0</v>
      </c>
      <c r="E34" s="23">
        <v>0</v>
      </c>
      <c r="F34" s="23">
        <v>0</v>
      </c>
      <c r="G34" s="23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2" ht="40.15" customHeight="1" thickTop="1" thickBot="1">
      <c r="A35" s="20" t="s">
        <v>39</v>
      </c>
      <c r="B35" s="21" t="s">
        <v>40</v>
      </c>
      <c r="C35" s="22" t="s">
        <v>5</v>
      </c>
      <c r="D35" s="23">
        <v>16.581309999999998</v>
      </c>
      <c r="E35" s="23">
        <v>30.194769999999998</v>
      </c>
      <c r="F35" s="23">
        <v>19.520961000000028</v>
      </c>
      <c r="G35" s="23">
        <v>2</v>
      </c>
      <c r="H35" s="24">
        <v>0.26482499999999998</v>
      </c>
      <c r="I35" s="24">
        <v>0.26482499999999998</v>
      </c>
      <c r="J35" s="24">
        <v>1.1042350000000001E-2</v>
      </c>
      <c r="K35" s="24">
        <v>0</v>
      </c>
    </row>
    <row r="36" spans="1:12" ht="40.15" customHeight="1" thickTop="1" thickBot="1">
      <c r="A36" s="20" t="s">
        <v>41</v>
      </c>
      <c r="B36" s="21" t="s">
        <v>42</v>
      </c>
      <c r="C36" s="22" t="s">
        <v>5</v>
      </c>
      <c r="D36" s="23">
        <v>3.66</v>
      </c>
      <c r="E36" s="23">
        <v>0</v>
      </c>
      <c r="F36" s="23">
        <v>0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2" ht="40.15" customHeight="1" thickTop="1" thickBot="1">
      <c r="A37" s="11">
        <v>7</v>
      </c>
      <c r="B37" s="12" t="s">
        <v>43</v>
      </c>
      <c r="C37" s="13" t="s">
        <v>24</v>
      </c>
      <c r="D37" s="14">
        <f>D38+D39+D40+D45</f>
        <v>1123.156334</v>
      </c>
      <c r="E37" s="14">
        <f>E38+E39+E40+E45</f>
        <v>1224.942</v>
      </c>
      <c r="F37" s="14">
        <f>F38+F39+F40+F45</f>
        <v>1910.029522</v>
      </c>
      <c r="G37" s="14">
        <f>G38+G39+G40+G45</f>
        <v>2361.0393626666664</v>
      </c>
      <c r="H37" s="14">
        <f>H38+H39+H40+H45</f>
        <v>2567.1023626666665</v>
      </c>
      <c r="I37" s="14">
        <f>SUM(I38:I40)</f>
        <v>2640.67</v>
      </c>
      <c r="J37" s="14">
        <f>SUM(J38:J40)</f>
        <v>2539.46</v>
      </c>
      <c r="K37" s="14">
        <f>SUM(K38:K40)</f>
        <v>2599.2200000000003</v>
      </c>
    </row>
    <row r="38" spans="1:12" ht="40.15" customHeight="1" thickTop="1" thickBot="1">
      <c r="A38" s="16">
        <v>7.1</v>
      </c>
      <c r="B38" s="17" t="s">
        <v>44</v>
      </c>
      <c r="C38" s="18" t="s">
        <v>24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2" ht="40.15" customHeight="1" thickTop="1" thickBot="1">
      <c r="A39" s="16">
        <v>7.2</v>
      </c>
      <c r="B39" s="17" t="s">
        <v>45</v>
      </c>
      <c r="C39" s="18" t="s">
        <v>24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2" ht="40.15" customHeight="1" thickTop="1" thickBot="1">
      <c r="A40" s="16">
        <v>7.3</v>
      </c>
      <c r="B40" s="17" t="s">
        <v>46</v>
      </c>
      <c r="C40" s="18" t="s">
        <v>24</v>
      </c>
      <c r="D40" s="19">
        <f>SUM(D41:D44)</f>
        <v>1123.156334</v>
      </c>
      <c r="E40" s="19">
        <f>SUM(E41:E44)</f>
        <v>1224.942</v>
      </c>
      <c r="F40" s="19">
        <f t="shared" ref="F40:H40" si="4">SUM(F41:F44)</f>
        <v>1910.0060000000001</v>
      </c>
      <c r="G40" s="19">
        <f t="shared" si="4"/>
        <v>2361.0079999999998</v>
      </c>
      <c r="H40" s="19">
        <f t="shared" si="4"/>
        <v>2567.0709999999999</v>
      </c>
      <c r="I40" s="19">
        <f>SUM(I41:I44)</f>
        <v>2640.67</v>
      </c>
      <c r="J40" s="19">
        <f>SUM(J41:J44)</f>
        <v>2539.46</v>
      </c>
      <c r="K40" s="19">
        <f>SUM(K41:K44)</f>
        <v>2599.2200000000003</v>
      </c>
    </row>
    <row r="41" spans="1:12" ht="40.15" customHeight="1" thickTop="1" thickBot="1">
      <c r="A41" s="20" t="s">
        <v>47</v>
      </c>
      <c r="B41" s="21" t="s">
        <v>48</v>
      </c>
      <c r="C41" s="22" t="s">
        <v>24</v>
      </c>
      <c r="D41" s="25">
        <v>0</v>
      </c>
      <c r="E41" s="25">
        <v>0</v>
      </c>
      <c r="F41" s="25">
        <v>0</v>
      </c>
      <c r="G41" s="25">
        <v>0</v>
      </c>
      <c r="H41" s="24">
        <v>0</v>
      </c>
      <c r="I41" s="24">
        <v>0</v>
      </c>
      <c r="J41" s="24">
        <v>0</v>
      </c>
      <c r="K41" s="24">
        <v>0</v>
      </c>
      <c r="L41" s="26"/>
    </row>
    <row r="42" spans="1:12" ht="40.15" customHeight="1" thickTop="1" thickBot="1">
      <c r="A42" s="20" t="s">
        <v>49</v>
      </c>
      <c r="B42" s="21" t="s">
        <v>50</v>
      </c>
      <c r="C42" s="22" t="s">
        <v>24</v>
      </c>
      <c r="D42" s="23">
        <v>1123.156334</v>
      </c>
      <c r="E42" s="23">
        <v>1224.942</v>
      </c>
      <c r="F42" s="23">
        <v>1910</v>
      </c>
      <c r="G42" s="23">
        <v>2361</v>
      </c>
      <c r="H42" s="24">
        <v>2567.0709999999999</v>
      </c>
      <c r="I42" s="24">
        <v>2640.67</v>
      </c>
      <c r="J42" s="24">
        <v>2539.46</v>
      </c>
      <c r="K42" s="24">
        <v>2599.2200000000003</v>
      </c>
      <c r="L42" s="26"/>
    </row>
    <row r="43" spans="1:12" ht="40.15" customHeight="1" thickTop="1" thickBot="1">
      <c r="A43" s="20" t="s">
        <v>51</v>
      </c>
      <c r="B43" s="21" t="s">
        <v>52</v>
      </c>
      <c r="C43" s="22" t="s">
        <v>24</v>
      </c>
      <c r="D43" s="25">
        <v>0</v>
      </c>
      <c r="E43" s="25">
        <v>0</v>
      </c>
      <c r="F43" s="25">
        <v>0</v>
      </c>
      <c r="G43" s="25">
        <v>0</v>
      </c>
      <c r="H43" s="24">
        <v>0</v>
      </c>
      <c r="I43" s="24">
        <v>0</v>
      </c>
      <c r="J43" s="24">
        <v>0</v>
      </c>
      <c r="K43" s="24">
        <v>0</v>
      </c>
      <c r="L43" s="26"/>
    </row>
    <row r="44" spans="1:12" ht="40.15" customHeight="1" thickTop="1" thickBot="1">
      <c r="A44" s="20" t="s">
        <v>53</v>
      </c>
      <c r="B44" s="21" t="s">
        <v>54</v>
      </c>
      <c r="C44" s="22" t="s">
        <v>24</v>
      </c>
      <c r="D44" s="25">
        <v>0</v>
      </c>
      <c r="E44" s="25">
        <v>0</v>
      </c>
      <c r="F44" s="25">
        <v>6.0000000000000001E-3</v>
      </c>
      <c r="G44" s="25">
        <v>8.0000000000000002E-3</v>
      </c>
      <c r="H44" s="24">
        <v>0</v>
      </c>
      <c r="I44" s="24">
        <v>0</v>
      </c>
      <c r="J44" s="24">
        <v>0</v>
      </c>
      <c r="K44" s="24">
        <v>0</v>
      </c>
      <c r="L44" s="26"/>
    </row>
    <row r="45" spans="1:12" ht="40.15" customHeight="1" thickTop="1" thickBot="1">
      <c r="A45" s="16">
        <v>7.4</v>
      </c>
      <c r="B45" s="17" t="s">
        <v>55</v>
      </c>
      <c r="C45" s="18" t="s">
        <v>24</v>
      </c>
      <c r="D45" s="19">
        <v>0</v>
      </c>
      <c r="E45" s="19">
        <v>0</v>
      </c>
      <c r="F45" s="19">
        <v>2.3522000000000001E-2</v>
      </c>
      <c r="G45" s="19">
        <v>3.1362666666666698E-2</v>
      </c>
      <c r="H45" s="19">
        <v>3.1362666666666698E-2</v>
      </c>
      <c r="I45" s="19">
        <v>3.1362666666666698E-2</v>
      </c>
      <c r="J45" s="19">
        <v>0</v>
      </c>
      <c r="K45" s="19">
        <v>0</v>
      </c>
      <c r="L45" s="26"/>
    </row>
    <row r="46" spans="1:12" ht="40.15" customHeight="1" thickTop="1" thickBot="1">
      <c r="A46" s="11">
        <v>8</v>
      </c>
      <c r="B46" s="12" t="s">
        <v>56</v>
      </c>
      <c r="C46" s="13" t="s">
        <v>24</v>
      </c>
      <c r="D46" s="14">
        <f t="shared" ref="D46:K46" si="5">D47+D48</f>
        <v>0</v>
      </c>
      <c r="E46" s="14">
        <f t="shared" si="5"/>
        <v>0</v>
      </c>
      <c r="F46" s="14">
        <f t="shared" si="5"/>
        <v>0</v>
      </c>
      <c r="G46" s="14">
        <f t="shared" si="5"/>
        <v>0</v>
      </c>
      <c r="H46" s="14">
        <f t="shared" si="5"/>
        <v>0</v>
      </c>
      <c r="I46" s="14">
        <f t="shared" si="5"/>
        <v>0</v>
      </c>
      <c r="J46" s="14">
        <f t="shared" si="5"/>
        <v>0</v>
      </c>
      <c r="K46" s="14">
        <f t="shared" si="5"/>
        <v>0</v>
      </c>
      <c r="L46" s="26"/>
    </row>
    <row r="47" spans="1:12" ht="40.15" customHeight="1" thickTop="1" thickBot="1">
      <c r="A47" s="16">
        <v>8.1</v>
      </c>
      <c r="B47" s="17" t="s">
        <v>57</v>
      </c>
      <c r="C47" s="18" t="s">
        <v>24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6"/>
    </row>
    <row r="48" spans="1:12" ht="40.15" customHeight="1" thickTop="1" thickBot="1">
      <c r="A48" s="16">
        <v>8.1999999999999993</v>
      </c>
      <c r="B48" s="17" t="s">
        <v>58</v>
      </c>
      <c r="C48" s="18" t="s">
        <v>24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6"/>
    </row>
    <row r="49" spans="1:12" ht="40.15" customHeight="1" thickTop="1" thickBot="1">
      <c r="A49" s="11">
        <v>9</v>
      </c>
      <c r="B49" s="12" t="s">
        <v>59</v>
      </c>
      <c r="C49" s="13" t="s">
        <v>24</v>
      </c>
      <c r="D49" s="14">
        <v>14.76340055</v>
      </c>
      <c r="E49" s="14">
        <v>14.51</v>
      </c>
      <c r="F49" s="14">
        <v>11.836855999999999</v>
      </c>
      <c r="G49" s="14">
        <v>16</v>
      </c>
      <c r="H49" s="14">
        <v>21.191393999999999</v>
      </c>
      <c r="I49" s="14">
        <v>15.286379999999999</v>
      </c>
      <c r="J49" s="14">
        <v>23.353408990000002</v>
      </c>
      <c r="K49" s="14">
        <v>13.785955</v>
      </c>
      <c r="L49" s="26"/>
    </row>
    <row r="50" spans="1:12" ht="40.15" customHeight="1" thickTop="1" thickBot="1">
      <c r="A50" s="11">
        <v>10</v>
      </c>
      <c r="B50" s="12" t="s">
        <v>60</v>
      </c>
      <c r="C50" s="13" t="s">
        <v>24</v>
      </c>
      <c r="D50" s="14">
        <f>D51+D56+D57+D62</f>
        <v>40.44549962</v>
      </c>
      <c r="E50" s="14">
        <f t="shared" ref="E50:K50" si="6">E51+E56+E57+E62</f>
        <v>36.814980000000006</v>
      </c>
      <c r="F50" s="14">
        <f t="shared" si="6"/>
        <v>43.154115620000006</v>
      </c>
      <c r="G50" s="14">
        <f t="shared" si="6"/>
        <v>47.007953000000001</v>
      </c>
      <c r="H50" s="14">
        <f t="shared" si="6"/>
        <v>30.04117015000001</v>
      </c>
      <c r="I50" s="14">
        <f>I51+I56+I57+I62</f>
        <v>6.2401788500000004</v>
      </c>
      <c r="J50" s="14">
        <f t="shared" si="6"/>
        <v>3.05975565</v>
      </c>
      <c r="K50" s="14">
        <f t="shared" si="6"/>
        <v>3.36345012</v>
      </c>
      <c r="L50" s="26"/>
    </row>
    <row r="51" spans="1:12" ht="40.15" customHeight="1" thickTop="1" thickBot="1">
      <c r="A51" s="16">
        <v>10.1</v>
      </c>
      <c r="B51" s="17" t="s">
        <v>61</v>
      </c>
      <c r="C51" s="18" t="s">
        <v>24</v>
      </c>
      <c r="D51" s="19">
        <f>SUM(D52:D55)</f>
        <v>40.165090620000001</v>
      </c>
      <c r="E51" s="19">
        <f t="shared" ref="E51:J51" si="7">SUM(E52:E55)</f>
        <v>35.352603000000002</v>
      </c>
      <c r="F51" s="19">
        <f t="shared" si="7"/>
        <v>39.154115620000006</v>
      </c>
      <c r="G51" s="19">
        <f t="shared" si="7"/>
        <v>43</v>
      </c>
      <c r="H51" s="19">
        <f t="shared" si="7"/>
        <v>28.71520872000001</v>
      </c>
      <c r="I51" s="19">
        <f t="shared" si="7"/>
        <v>2.0998753000000003</v>
      </c>
      <c r="J51" s="19">
        <f t="shared" si="7"/>
        <v>0.24851766</v>
      </c>
      <c r="K51" s="19">
        <f>SUM(K52:K55)</f>
        <v>0.38979399999999997</v>
      </c>
      <c r="L51" s="26"/>
    </row>
    <row r="52" spans="1:12" ht="40.15" customHeight="1" thickTop="1" thickBot="1">
      <c r="A52" s="20" t="s">
        <v>62</v>
      </c>
      <c r="B52" s="27" t="s">
        <v>63</v>
      </c>
      <c r="C52" s="22" t="s">
        <v>24</v>
      </c>
      <c r="D52" s="23">
        <v>0</v>
      </c>
      <c r="E52" s="23">
        <v>0</v>
      </c>
      <c r="F52" s="23">
        <v>0</v>
      </c>
      <c r="G52" s="23">
        <v>0</v>
      </c>
      <c r="H52" s="24">
        <v>0</v>
      </c>
      <c r="I52" s="24">
        <v>0</v>
      </c>
      <c r="J52" s="24">
        <v>0</v>
      </c>
      <c r="K52" s="24">
        <v>0</v>
      </c>
      <c r="L52" s="26"/>
    </row>
    <row r="53" spans="1:12" ht="40.15" customHeight="1" thickTop="1" thickBot="1">
      <c r="A53" s="20" t="s">
        <v>64</v>
      </c>
      <c r="B53" s="27" t="s">
        <v>65</v>
      </c>
      <c r="C53" s="22" t="s">
        <v>24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6"/>
    </row>
    <row r="54" spans="1:12" ht="40.15" customHeight="1" thickTop="1" thickBot="1">
      <c r="A54" s="20" t="s">
        <v>66</v>
      </c>
      <c r="B54" s="27" t="s">
        <v>67</v>
      </c>
      <c r="C54" s="22" t="s">
        <v>24</v>
      </c>
      <c r="D54" s="23">
        <v>7.9616952699999999</v>
      </c>
      <c r="E54" s="23">
        <v>5.3691360000000001</v>
      </c>
      <c r="F54" s="23">
        <v>6.9938742000000005</v>
      </c>
      <c r="G54" s="23">
        <v>7</v>
      </c>
      <c r="H54" s="24">
        <v>6.1545676800000004</v>
      </c>
      <c r="I54" s="24">
        <v>8.9870680000000008E-2</v>
      </c>
      <c r="J54" s="24">
        <v>5.1765999999999965E-4</v>
      </c>
      <c r="K54" s="24">
        <v>0.141794</v>
      </c>
      <c r="L54" s="26"/>
    </row>
    <row r="55" spans="1:12" ht="40.15" customHeight="1" thickTop="1" thickBot="1">
      <c r="A55" s="20" t="s">
        <v>68</v>
      </c>
      <c r="B55" s="27" t="s">
        <v>69</v>
      </c>
      <c r="C55" s="22" t="s">
        <v>24</v>
      </c>
      <c r="D55" s="23">
        <v>32.203395350000001</v>
      </c>
      <c r="E55" s="23">
        <v>29.983467000000001</v>
      </c>
      <c r="F55" s="23">
        <v>32.160241420000006</v>
      </c>
      <c r="G55" s="23">
        <v>36</v>
      </c>
      <c r="H55" s="24">
        <v>22.560641040000011</v>
      </c>
      <c r="I55" s="24">
        <v>2.0100046200000001</v>
      </c>
      <c r="J55" s="24">
        <v>0.248</v>
      </c>
      <c r="K55" s="24">
        <v>0.248</v>
      </c>
      <c r="L55" s="26"/>
    </row>
    <row r="56" spans="1:12" ht="40.15" customHeight="1" thickTop="1" thickBot="1">
      <c r="A56" s="16">
        <v>10.199999999999999</v>
      </c>
      <c r="B56" s="17" t="s">
        <v>70</v>
      </c>
      <c r="C56" s="18" t="s">
        <v>24</v>
      </c>
      <c r="D56" s="19">
        <f>0.186109</f>
        <v>0.186109</v>
      </c>
      <c r="E56" s="19">
        <v>1.462377</v>
      </c>
      <c r="F56" s="19">
        <v>4</v>
      </c>
      <c r="G56" s="19">
        <v>4</v>
      </c>
      <c r="H56" s="19">
        <v>1.0341729399999999</v>
      </c>
      <c r="I56" s="19">
        <v>3.4673378800000001</v>
      </c>
      <c r="J56" s="19">
        <v>1.1363169900000001</v>
      </c>
      <c r="K56" s="19">
        <v>2.8643490000000003</v>
      </c>
      <c r="L56" s="26"/>
    </row>
    <row r="57" spans="1:12" ht="40.15" customHeight="1" thickTop="1" thickBot="1">
      <c r="A57" s="16">
        <v>10.3</v>
      </c>
      <c r="B57" s="17" t="s">
        <v>71</v>
      </c>
      <c r="C57" s="18" t="s">
        <v>24</v>
      </c>
      <c r="D57" s="19">
        <f t="shared" ref="D57:K57" si="8">SUM(D58:D61)</f>
        <v>9.4299999999999995E-2</v>
      </c>
      <c r="E57" s="19">
        <f t="shared" si="8"/>
        <v>0</v>
      </c>
      <c r="F57" s="19">
        <f t="shared" si="8"/>
        <v>0</v>
      </c>
      <c r="G57" s="19">
        <f t="shared" si="8"/>
        <v>0</v>
      </c>
      <c r="H57" s="19">
        <f t="shared" si="8"/>
        <v>0.2917884899999999</v>
      </c>
      <c r="I57" s="19">
        <f t="shared" si="8"/>
        <v>0.67073167</v>
      </c>
      <c r="J57" s="19">
        <f t="shared" si="8"/>
        <v>1.6748307399999998</v>
      </c>
      <c r="K57" s="19">
        <f t="shared" si="8"/>
        <v>0.10927198999999997</v>
      </c>
      <c r="L57" s="26"/>
    </row>
    <row r="58" spans="1:12" ht="40.15" customHeight="1" thickTop="1" thickBot="1">
      <c r="A58" s="20" t="s">
        <v>72</v>
      </c>
      <c r="B58" s="27" t="s">
        <v>73</v>
      </c>
      <c r="C58" s="22" t="s">
        <v>24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I58" s="24">
        <v>0.42869000000000002</v>
      </c>
      <c r="J58" s="24">
        <v>1.5464544999999998</v>
      </c>
      <c r="K58" s="24">
        <v>0</v>
      </c>
      <c r="L58" s="26"/>
    </row>
    <row r="59" spans="1:12" ht="40.15" customHeight="1" thickTop="1" thickBot="1">
      <c r="A59" s="20" t="s">
        <v>74</v>
      </c>
      <c r="B59" s="27" t="s">
        <v>75</v>
      </c>
      <c r="C59" s="22" t="s">
        <v>24</v>
      </c>
      <c r="D59" s="23">
        <v>3.1E-2</v>
      </c>
      <c r="E59" s="23">
        <v>0</v>
      </c>
      <c r="F59" s="23">
        <v>0</v>
      </c>
      <c r="G59" s="23">
        <v>0</v>
      </c>
      <c r="H59" s="24">
        <v>0</v>
      </c>
      <c r="I59" s="24">
        <v>2.3157439999999998E-2</v>
      </c>
      <c r="J59" s="24">
        <v>0</v>
      </c>
      <c r="K59" s="24">
        <v>0</v>
      </c>
      <c r="L59" s="26"/>
    </row>
    <row r="60" spans="1:12" ht="40.15" customHeight="1" thickTop="1" thickBot="1">
      <c r="A60" s="20" t="s">
        <v>76</v>
      </c>
      <c r="B60" s="27" t="s">
        <v>77</v>
      </c>
      <c r="C60" s="22" t="s">
        <v>24</v>
      </c>
      <c r="D60" s="23">
        <v>6.3299999999999995E-2</v>
      </c>
      <c r="E60" s="23">
        <v>0</v>
      </c>
      <c r="F60" s="23">
        <v>0</v>
      </c>
      <c r="G60" s="23">
        <v>0</v>
      </c>
      <c r="H60" s="24">
        <v>0.2917884899999999</v>
      </c>
      <c r="I60" s="24">
        <v>0.21888423000000001</v>
      </c>
      <c r="J60" s="24">
        <v>0.12837624</v>
      </c>
      <c r="K60" s="24">
        <v>0.10927198999999997</v>
      </c>
      <c r="L60" s="26"/>
    </row>
    <row r="61" spans="1:12" ht="40.15" customHeight="1" thickTop="1" thickBot="1">
      <c r="A61" s="20" t="s">
        <v>78</v>
      </c>
      <c r="B61" s="28" t="s">
        <v>79</v>
      </c>
      <c r="C61" s="22" t="s">
        <v>24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6"/>
    </row>
    <row r="62" spans="1:12" ht="40.15" customHeight="1" thickTop="1" thickBot="1">
      <c r="A62" s="16">
        <v>10.4</v>
      </c>
      <c r="B62" s="17" t="s">
        <v>80</v>
      </c>
      <c r="C62" s="18" t="s">
        <v>24</v>
      </c>
      <c r="D62" s="19">
        <v>0</v>
      </c>
      <c r="E62" s="19">
        <v>0</v>
      </c>
      <c r="F62" s="19">
        <v>0</v>
      </c>
      <c r="G62" s="19">
        <v>7.953E-3</v>
      </c>
      <c r="H62" s="19">
        <v>0</v>
      </c>
      <c r="I62" s="19">
        <v>2.2339999999999999E-3</v>
      </c>
      <c r="J62" s="19">
        <v>9.0259999999999993E-5</v>
      </c>
      <c r="K62" s="19">
        <v>3.5130000000000004E-5</v>
      </c>
      <c r="L62" s="26"/>
    </row>
    <row r="63" spans="1:12" ht="12.6" thickTop="1">
      <c r="K63" s="29"/>
      <c r="L63" s="26"/>
    </row>
    <row r="64" spans="1:12" ht="15.6">
      <c r="A64" s="30" t="s">
        <v>81</v>
      </c>
      <c r="K64" s="29"/>
      <c r="L64" s="26"/>
    </row>
    <row r="65" spans="1:12">
      <c r="A65" s="31"/>
      <c r="B65" s="31"/>
      <c r="C65" s="31"/>
      <c r="D65" s="26"/>
      <c r="E65" s="26"/>
      <c r="F65" s="26"/>
      <c r="K65" s="29"/>
      <c r="L65" s="26"/>
    </row>
    <row r="66" spans="1:12">
      <c r="K66" s="29"/>
      <c r="L66" s="26"/>
    </row>
    <row r="87" spans="10:10">
      <c r="J87" s="32"/>
    </row>
  </sheetData>
  <mergeCells count="3">
    <mergeCell ref="B8:E8"/>
    <mergeCell ref="B9:D10"/>
    <mergeCell ref="A11:K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 VOL Con zona Franca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BOSCANA</dc:creator>
  <cp:lastModifiedBy>MARIANA BOSCANA</cp:lastModifiedBy>
  <dcterms:created xsi:type="dcterms:W3CDTF">2020-03-24T17:15:45Z</dcterms:created>
  <dcterms:modified xsi:type="dcterms:W3CDTF">2020-03-24T17:16:06Z</dcterms:modified>
</cp:coreProperties>
</file>