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OVINOS" sheetId="5" r:id="rId1"/>
    <sheet name="OVINOS" sheetId="4" r:id="rId2"/>
    <sheet name="EQUINOS" sheetId="1" r:id="rId3"/>
  </sheets>
  <calcPr calcId="162913" concurrentCalc="0"/>
</workbook>
</file>

<file path=xl/calcChain.xml><?xml version="1.0" encoding="utf-8"?>
<calcChain xmlns="http://schemas.openxmlformats.org/spreadsheetml/2006/main">
  <c r="F6" i="5" l="1"/>
  <c r="G6" i="5"/>
  <c r="I6" i="5"/>
  <c r="K6" i="5"/>
  <c r="E30" i="1"/>
  <c r="I23" i="1"/>
  <c r="K23" i="1"/>
  <c r="I24" i="1"/>
  <c r="K24" i="1"/>
  <c r="F24" i="1"/>
  <c r="F23" i="1"/>
  <c r="E35" i="4"/>
  <c r="K28" i="4"/>
  <c r="I28" i="4"/>
  <c r="F28" i="4"/>
  <c r="K27" i="4"/>
  <c r="I27" i="4"/>
  <c r="F27" i="4"/>
  <c r="E38" i="5"/>
  <c r="K30" i="5"/>
  <c r="I30" i="5"/>
  <c r="K29" i="5"/>
  <c r="I29" i="5"/>
  <c r="F30" i="5"/>
  <c r="F29" i="5"/>
  <c r="J38" i="5"/>
  <c r="K38" i="5"/>
  <c r="D38" i="5"/>
  <c r="G38" i="5"/>
  <c r="K37" i="5"/>
  <c r="I37" i="5"/>
  <c r="G37" i="5"/>
  <c r="F37" i="5"/>
  <c r="K36" i="5"/>
  <c r="I36" i="5"/>
  <c r="G36" i="5"/>
  <c r="F36" i="5"/>
  <c r="K35" i="5"/>
  <c r="I35" i="5"/>
  <c r="G35" i="5"/>
  <c r="F35" i="5"/>
  <c r="K34" i="5"/>
  <c r="I34" i="5"/>
  <c r="G34" i="5"/>
  <c r="F34" i="5"/>
  <c r="K33" i="5"/>
  <c r="I33" i="5"/>
  <c r="G33" i="5"/>
  <c r="F33" i="5"/>
  <c r="K32" i="5"/>
  <c r="I32" i="5"/>
  <c r="G32" i="5"/>
  <c r="F32" i="5"/>
  <c r="K31" i="5"/>
  <c r="I31" i="5"/>
  <c r="G31" i="5"/>
  <c r="F31" i="5"/>
  <c r="K28" i="5"/>
  <c r="I28" i="5"/>
  <c r="G28" i="5"/>
  <c r="F28" i="5"/>
  <c r="K27" i="5"/>
  <c r="I27" i="5"/>
  <c r="G27" i="5"/>
  <c r="F27" i="5"/>
  <c r="K26" i="5"/>
  <c r="I26" i="5"/>
  <c r="G26" i="5"/>
  <c r="F26" i="5"/>
  <c r="K25" i="5"/>
  <c r="I25" i="5"/>
  <c r="G25" i="5"/>
  <c r="F25" i="5"/>
  <c r="K24" i="5"/>
  <c r="I24" i="5"/>
  <c r="G24" i="5"/>
  <c r="F24" i="5"/>
  <c r="K23" i="5"/>
  <c r="I23" i="5"/>
  <c r="G23" i="5"/>
  <c r="F23" i="5"/>
  <c r="K22" i="5"/>
  <c r="I22" i="5"/>
  <c r="G22" i="5"/>
  <c r="F22" i="5"/>
  <c r="K21" i="5"/>
  <c r="I21" i="5"/>
  <c r="G21" i="5"/>
  <c r="F21" i="5"/>
  <c r="K20" i="5"/>
  <c r="I20" i="5"/>
  <c r="G20" i="5"/>
  <c r="F20" i="5"/>
  <c r="K19" i="5"/>
  <c r="I19" i="5"/>
  <c r="G19" i="5"/>
  <c r="F19" i="5"/>
  <c r="K18" i="5"/>
  <c r="I18" i="5"/>
  <c r="G18" i="5"/>
  <c r="F18" i="5"/>
  <c r="K17" i="5"/>
  <c r="I17" i="5"/>
  <c r="G17" i="5"/>
  <c r="F17" i="5"/>
  <c r="K16" i="5"/>
  <c r="I16" i="5"/>
  <c r="G16" i="5"/>
  <c r="F16" i="5"/>
  <c r="K15" i="5"/>
  <c r="I15" i="5"/>
  <c r="G15" i="5"/>
  <c r="F15" i="5"/>
  <c r="K14" i="5"/>
  <c r="I14" i="5"/>
  <c r="G14" i="5"/>
  <c r="F14" i="5"/>
  <c r="K13" i="5"/>
  <c r="I13" i="5"/>
  <c r="G13" i="5"/>
  <c r="F13" i="5"/>
  <c r="K12" i="5"/>
  <c r="I12" i="5"/>
  <c r="G12" i="5"/>
  <c r="F12" i="5"/>
  <c r="K11" i="5"/>
  <c r="I11" i="5"/>
  <c r="G11" i="5"/>
  <c r="F11" i="5"/>
  <c r="K10" i="5"/>
  <c r="I10" i="5"/>
  <c r="G10" i="5"/>
  <c r="F10" i="5"/>
  <c r="K9" i="5"/>
  <c r="I9" i="5"/>
  <c r="G9" i="5"/>
  <c r="F9" i="5"/>
  <c r="K8" i="5"/>
  <c r="I8" i="5"/>
  <c r="G8" i="5"/>
  <c r="F8" i="5"/>
  <c r="K7" i="5"/>
  <c r="I7" i="5"/>
  <c r="G7" i="5"/>
  <c r="F7" i="5"/>
  <c r="K5" i="5"/>
  <c r="I5" i="5"/>
  <c r="G5" i="5"/>
  <c r="F5" i="5"/>
  <c r="J35" i="4"/>
  <c r="D35" i="4"/>
  <c r="K34" i="4"/>
  <c r="I34" i="4"/>
  <c r="G34" i="4"/>
  <c r="F34" i="4"/>
  <c r="K33" i="4"/>
  <c r="I33" i="4"/>
  <c r="G33" i="4"/>
  <c r="F33" i="4"/>
  <c r="K32" i="4"/>
  <c r="I32" i="4"/>
  <c r="G32" i="4"/>
  <c r="F32" i="4"/>
  <c r="K31" i="4"/>
  <c r="I31" i="4"/>
  <c r="F31" i="4"/>
  <c r="K30" i="4"/>
  <c r="I30" i="4"/>
  <c r="G30" i="4"/>
  <c r="F30" i="4"/>
  <c r="K29" i="4"/>
  <c r="I29" i="4"/>
  <c r="G29" i="4"/>
  <c r="F29" i="4"/>
  <c r="K26" i="4"/>
  <c r="I26" i="4"/>
  <c r="G26" i="4"/>
  <c r="F26" i="4"/>
  <c r="K25" i="4"/>
  <c r="I25" i="4"/>
  <c r="G25" i="4"/>
  <c r="F25" i="4"/>
  <c r="K24" i="4"/>
  <c r="I24" i="4"/>
  <c r="G24" i="4"/>
  <c r="F24" i="4"/>
  <c r="K23" i="4"/>
  <c r="I23" i="4"/>
  <c r="G23" i="4"/>
  <c r="F23" i="4"/>
  <c r="K22" i="4"/>
  <c r="I22" i="4"/>
  <c r="G22" i="4"/>
  <c r="F22" i="4"/>
  <c r="K21" i="4"/>
  <c r="I21" i="4"/>
  <c r="G21" i="4"/>
  <c r="F21" i="4"/>
  <c r="K20" i="4"/>
  <c r="I20" i="4"/>
  <c r="G20" i="4"/>
  <c r="F20" i="4"/>
  <c r="K19" i="4"/>
  <c r="I19" i="4"/>
  <c r="G19" i="4"/>
  <c r="F19" i="4"/>
  <c r="K18" i="4"/>
  <c r="I18" i="4"/>
  <c r="G18" i="4"/>
  <c r="F18" i="4"/>
  <c r="K17" i="4"/>
  <c r="I17" i="4"/>
  <c r="G17" i="4"/>
  <c r="F17" i="4"/>
  <c r="K16" i="4"/>
  <c r="I16" i="4"/>
  <c r="G16" i="4"/>
  <c r="F16" i="4"/>
  <c r="K15" i="4"/>
  <c r="I15" i="4"/>
  <c r="G15" i="4"/>
  <c r="F15" i="4"/>
  <c r="K14" i="4"/>
  <c r="I14" i="4"/>
  <c r="G14" i="4"/>
  <c r="F14" i="4"/>
  <c r="K13" i="4"/>
  <c r="I13" i="4"/>
  <c r="G13" i="4"/>
  <c r="F13" i="4"/>
  <c r="K12" i="4"/>
  <c r="I12" i="4"/>
  <c r="G12" i="4"/>
  <c r="F12" i="4"/>
  <c r="K11" i="4"/>
  <c r="I11" i="4"/>
  <c r="G11" i="4"/>
  <c r="F11" i="4"/>
  <c r="K10" i="4"/>
  <c r="I10" i="4"/>
  <c r="G10" i="4"/>
  <c r="F10" i="4"/>
  <c r="K9" i="4"/>
  <c r="I9" i="4"/>
  <c r="G9" i="4"/>
  <c r="F9" i="4"/>
  <c r="K8" i="4"/>
  <c r="I8" i="4"/>
  <c r="G8" i="4"/>
  <c r="F8" i="4"/>
  <c r="K7" i="4"/>
  <c r="I7" i="4"/>
  <c r="G7" i="4"/>
  <c r="F7" i="4"/>
  <c r="K6" i="4"/>
  <c r="I6" i="4"/>
  <c r="G6" i="4"/>
  <c r="F6" i="4"/>
  <c r="K5" i="4"/>
  <c r="I5" i="4"/>
  <c r="G5" i="4"/>
  <c r="F5" i="4"/>
  <c r="J30" i="1"/>
  <c r="D30" i="1"/>
  <c r="K29" i="1"/>
  <c r="I29" i="1"/>
  <c r="G29" i="1"/>
  <c r="F29" i="1"/>
  <c r="K28" i="1"/>
  <c r="I28" i="1"/>
  <c r="G28" i="1"/>
  <c r="F28" i="1"/>
  <c r="K27" i="1"/>
  <c r="I27" i="1"/>
  <c r="G27" i="1"/>
  <c r="F27" i="1"/>
  <c r="K26" i="1"/>
  <c r="I26" i="1"/>
  <c r="F26" i="1"/>
  <c r="K25" i="1"/>
  <c r="I25" i="1"/>
  <c r="G25" i="1"/>
  <c r="F25" i="1"/>
  <c r="K22" i="1"/>
  <c r="I22" i="1"/>
  <c r="F22" i="1"/>
  <c r="K21" i="1"/>
  <c r="I21" i="1"/>
  <c r="G21" i="1"/>
  <c r="F21" i="1"/>
  <c r="K20" i="1"/>
  <c r="I20" i="1"/>
  <c r="G20" i="1"/>
  <c r="F20" i="1"/>
  <c r="K19" i="1"/>
  <c r="I19" i="1"/>
  <c r="G19" i="1"/>
  <c r="F19" i="1"/>
  <c r="K18" i="1"/>
  <c r="I18" i="1"/>
  <c r="G18" i="1"/>
  <c r="F18" i="1"/>
  <c r="K17" i="1"/>
  <c r="I17" i="1"/>
  <c r="G17" i="1"/>
  <c r="F17" i="1"/>
  <c r="K16" i="1"/>
  <c r="I16" i="1"/>
  <c r="G16" i="1"/>
  <c r="F16" i="1"/>
  <c r="K15" i="1"/>
  <c r="I15" i="1"/>
  <c r="G15" i="1"/>
  <c r="F15" i="1"/>
  <c r="K14" i="1"/>
  <c r="I14" i="1"/>
  <c r="G14" i="1"/>
  <c r="F14" i="1"/>
  <c r="K13" i="1"/>
  <c r="I13" i="1"/>
  <c r="G13" i="1"/>
  <c r="F13" i="1"/>
  <c r="K12" i="1"/>
  <c r="I12" i="1"/>
  <c r="G12" i="1"/>
  <c r="F12" i="1"/>
  <c r="K11" i="1"/>
  <c r="I11" i="1"/>
  <c r="G11" i="1"/>
  <c r="F11" i="1"/>
  <c r="K10" i="1"/>
  <c r="I10" i="1"/>
  <c r="G10" i="1"/>
  <c r="F10" i="1"/>
  <c r="K9" i="1"/>
  <c r="I9" i="1"/>
  <c r="G9" i="1"/>
  <c r="F9" i="1"/>
  <c r="K8" i="1"/>
  <c r="I8" i="1"/>
  <c r="G8" i="1"/>
  <c r="F8" i="1"/>
  <c r="K7" i="1"/>
  <c r="I7" i="1"/>
  <c r="G7" i="1"/>
  <c r="F7" i="1"/>
  <c r="K6" i="1"/>
  <c r="I6" i="1"/>
  <c r="G6" i="1"/>
  <c r="F6" i="1"/>
  <c r="K5" i="1"/>
  <c r="I5" i="1"/>
  <c r="G5" i="1"/>
  <c r="F5" i="1"/>
  <c r="G35" i="4"/>
  <c r="F30" i="1"/>
  <c r="F35" i="4"/>
  <c r="K35" i="4"/>
  <c r="F38" i="5"/>
  <c r="I38" i="5"/>
  <c r="I35" i="4"/>
  <c r="G30" i="1"/>
  <c r="I30" i="1"/>
  <c r="K30" i="1"/>
</calcChain>
</file>

<file path=xl/comments1.xml><?xml version="1.0" encoding="utf-8"?>
<comments xmlns="http://schemas.openxmlformats.org/spreadsheetml/2006/main">
  <authors>
    <author>Autor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 xml:space="preserve">Establecimiento ganadero: 488
Establecimiento de faena: 491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Establecimiento ganadero: 490
Establecimiento de faena: 489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Establecimiento ganadero: 490
Establecimiento de faena: 489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Establecimiento ganadero: 502
Establecimiento de faena: 486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Ivermectina 4
Abamectina 1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
Cipermetrina 1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Nuevo en 2019 (no figuaraban en el plan)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
No se contabilizan. Ya están en el total con las muestras de AINEs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 xml:space="preserve">
Nuevo en 2019 (no figuaraban en el plan)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 xml:space="preserve">
No se contabilizan. Ya están en el total con las muestras de AINEs
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 xml:space="preserve">
DILAVE
252 en hígado
549 en grasa (No se contabilizan en el total, las muestras de grasa ya están sumadas en OF y Piretroides)
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 xml:space="preserve">
21 en grasa
6 en hígado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En hígado
DILAVE 236 ((No se contabilizan en el total las 236 muestras de hígado ya están sumadas en Fipronil)
MICROBIOTICOS 20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 xml:space="preserve">
Clorpirifós 7
Etión 1
Metil Pirimifós 1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 xml:space="preserve">
(Pb + Cd) 201
(Hg + As) 99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 xml:space="preserve">
Cadmio 9
Plomo 1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Nuevo en 2019 (no figuaraban en el plan)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 xml:space="preserve">
No se contabilizan. Ya están en el total con las muestras de AINEs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 xml:space="preserve">
Nuevo en 2019 (no figuaraban en el plan)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 xml:space="preserve">
No se contabilizan. Ya están en el total con las muestras de AINEs
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
Nuevo en 2019 (no figuaraban en el plan)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 xml:space="preserve">
11 en hígado
38 en grasa
DILAVE
No se contabilizan en el total las 38 muestras de grasa ya que están sumadas en OF y Piretroides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Hígado 1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En hígado
DILAVE 9 (se ve junto con Fipronil)
No se contabiliza en el n° total de muestras (están sumadas en muestras de Fipronil/hígado)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 xml:space="preserve">
(Pb + Cd) 19
(Hg + As) 7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2" authorId="0" shapeId="0">
      <text>
        <r>
          <rPr>
            <sz val="9"/>
            <color indexed="81"/>
            <rFont val="Tahoma"/>
            <family val="2"/>
          </rPr>
          <t xml:space="preserve">
Nuevo en 2019 (no figuaraban en el plan)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 xml:space="preserve">
Nuevo en 2019 (no figuaraban en el plan)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
No se contabilizan. Ya están en el total con las muestras de AINEs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 xml:space="preserve">
Nuevo en 2019 (no figuaraban en el plan)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 xml:space="preserve">
No se contabilizan. Ya están en el total con las muestras de AINEs</t>
        </r>
      </text>
    </comment>
    <comment ref="E26" authorId="0" shapeId="0">
      <text>
        <r>
          <rPr>
            <sz val="9"/>
            <color indexed="81"/>
            <rFont val="Tahoma"/>
            <family val="2"/>
          </rPr>
          <t xml:space="preserve">
43 en grasa (No se contabilizan en el total, las muestras de grasa ya están sumadas en OF y Piretroides)
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 xml:space="preserve">
Grasa 1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
(Pb + Cd) 16
(Hg + As) 6
</t>
        </r>
      </text>
    </comment>
  </commentList>
</comments>
</file>

<file path=xl/sharedStrings.xml><?xml version="1.0" encoding="utf-8"?>
<sst xmlns="http://schemas.openxmlformats.org/spreadsheetml/2006/main" count="127" uniqueCount="51">
  <si>
    <t>Grupo A</t>
  </si>
  <si>
    <t>Planificado</t>
  </si>
  <si>
    <t>Realizado</t>
  </si>
  <si>
    <t>Diferencia</t>
  </si>
  <si>
    <t>Especie: Bovinos</t>
  </si>
  <si>
    <t>A1 Estilbenos</t>
  </si>
  <si>
    <t>Cumplimiento (%)</t>
  </si>
  <si>
    <t>A2 Tirostáticos</t>
  </si>
  <si>
    <t>A3 Esteroides</t>
  </si>
  <si>
    <t>A4 Lactonas del ácido resorcílico</t>
  </si>
  <si>
    <r>
      <t xml:space="preserve">A5 </t>
    </r>
    <r>
      <rPr>
        <sz val="11"/>
        <color theme="1"/>
        <rFont val="Calibri"/>
        <family val="2"/>
      </rPr>
      <t>β Agonistas</t>
    </r>
  </si>
  <si>
    <t>A6 Cloranfenicol</t>
  </si>
  <si>
    <t>A6 Nitrofuranos</t>
  </si>
  <si>
    <t>A6 Nitroimidazoles</t>
  </si>
  <si>
    <t>Grupo B</t>
  </si>
  <si>
    <t>PROGRAMA NACIONAL DE RESIDUOS BIOLOGICOS - RESULTADOS 2019</t>
  </si>
  <si>
    <t>B1 Macrólidos + Aminoglucósidos + Penicilinas</t>
  </si>
  <si>
    <t>B1 Quinolonas + Tetraciclinas</t>
  </si>
  <si>
    <t>B1 Sulfonamidas</t>
  </si>
  <si>
    <t>B1 Quinoxalinas</t>
  </si>
  <si>
    <t>B2a Lactonas macrocíclicas</t>
  </si>
  <si>
    <t>B2a Benzimidazoles</t>
  </si>
  <si>
    <t>B2a Closantel + Rafoxanida</t>
  </si>
  <si>
    <t>B2a Nitroxinil</t>
  </si>
  <si>
    <t>B2b Coccidiostáticos</t>
  </si>
  <si>
    <t>B2c Carbamatos</t>
  </si>
  <si>
    <t>B2c Piretroides</t>
  </si>
  <si>
    <t>B2d Tranquilizantes</t>
  </si>
  <si>
    <t>B2f Corticoides</t>
  </si>
  <si>
    <t>B2f Amitraz</t>
  </si>
  <si>
    <t>B2f Fipronil</t>
  </si>
  <si>
    <t>B2f Fluazurón</t>
  </si>
  <si>
    <t>B2e Fenilbutazona</t>
  </si>
  <si>
    <t>B2e Flunixin</t>
  </si>
  <si>
    <t>B2e Diclofenac</t>
  </si>
  <si>
    <t>B3a OC + PCBs</t>
  </si>
  <si>
    <t>B3b OF</t>
  </si>
  <si>
    <t>B3c Metales pesados</t>
  </si>
  <si>
    <t>Conformes</t>
  </si>
  <si>
    <t>No Conformes</t>
  </si>
  <si>
    <t>Porcentual</t>
  </si>
  <si>
    <t>Total</t>
  </si>
  <si>
    <t>Especie: Ovinos</t>
  </si>
  <si>
    <t>Especie: Equinos</t>
  </si>
  <si>
    <t>B2a Closantel</t>
  </si>
  <si>
    <t>B1 Macrólidos + Aminoglucósidos + Penicilinas + Quinolonas + Tetraciclinas</t>
  </si>
  <si>
    <t>B2e Metamizol (Dipirona)</t>
  </si>
  <si>
    <t>B2e Meloxicam</t>
  </si>
  <si>
    <t>A1 Estilbenos - (DES en hígado)</t>
  </si>
  <si>
    <t>A1 Estilbenos (en orina)</t>
  </si>
  <si>
    <t>Coordinación PNRB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</si>
</sst>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3"/>
  <sheetViews>
    <sheetView tabSelected="1" zoomScale="110" zoomScaleNormal="110" workbookViewId="0">
      <pane ySplit="3" topLeftCell="A12" activePane="bottomLeft" state="frozen"/>
      <selection pane="bottomLeft" activeCell="N28" sqref="N28"/>
    </sheetView>
  </sheetViews>
  <sheetFormatPr baseColWidth="10" defaultColWidth="9.140625" defaultRowHeight="15" x14ac:dyDescent="0.25"/>
  <cols>
    <col min="1" max="1" width="5.7109375" style="1" customWidth="1"/>
    <col min="2" max="2" width="9.140625" style="3"/>
    <col min="3" max="3" width="29.7109375" style="3" customWidth="1"/>
    <col min="4" max="5" width="12.7109375" style="2" customWidth="1"/>
    <col min="6" max="6" width="12.7109375" style="2" hidden="1" customWidth="1"/>
    <col min="7" max="7" width="18.7109375" style="4" customWidth="1"/>
    <col min="8" max="8" width="3.7109375" style="1" customWidth="1"/>
    <col min="9" max="10" width="14.7109375" style="2" customWidth="1"/>
    <col min="11" max="11" width="14.7109375" style="4" customWidth="1"/>
    <col min="12" max="13" width="9.140625" style="1"/>
  </cols>
  <sheetData>
    <row r="1" spans="1:20" ht="20.100000000000001" customHeight="1" x14ac:dyDescent="0.25">
      <c r="B1" s="28" t="s">
        <v>15</v>
      </c>
      <c r="C1" s="28"/>
      <c r="D1" s="28"/>
      <c r="E1" s="28"/>
      <c r="F1" s="28"/>
      <c r="G1" s="28"/>
    </row>
    <row r="2" spans="1:20" ht="5.0999999999999996" customHeight="1" x14ac:dyDescent="0.25">
      <c r="B2" s="17"/>
      <c r="C2" s="17"/>
      <c r="D2" s="17"/>
      <c r="E2" s="17"/>
      <c r="F2" s="17"/>
      <c r="G2" s="17"/>
    </row>
    <row r="3" spans="1:20" ht="20.100000000000001" customHeight="1" x14ac:dyDescent="0.25">
      <c r="C3" s="2"/>
      <c r="D3" s="13" t="s">
        <v>1</v>
      </c>
      <c r="E3" s="13" t="s">
        <v>2</v>
      </c>
      <c r="F3" s="13" t="s">
        <v>3</v>
      </c>
      <c r="G3" s="13" t="s">
        <v>6</v>
      </c>
      <c r="H3" s="6"/>
      <c r="I3" s="13" t="s">
        <v>38</v>
      </c>
      <c r="J3" s="13" t="s">
        <v>39</v>
      </c>
      <c r="K3" s="16" t="s">
        <v>40</v>
      </c>
      <c r="L3" s="5"/>
      <c r="M3" s="5"/>
      <c r="N3" s="5"/>
      <c r="O3" s="5"/>
      <c r="P3" s="5"/>
      <c r="Q3" s="5"/>
      <c r="R3" s="5"/>
      <c r="S3" s="5"/>
      <c r="T3" s="5"/>
    </row>
    <row r="4" spans="1:20" ht="20.100000000000001" customHeight="1" x14ac:dyDescent="0.25">
      <c r="A4" s="7"/>
      <c r="B4" s="29" t="s">
        <v>4</v>
      </c>
      <c r="C4" s="29"/>
      <c r="D4" s="29"/>
      <c r="E4" s="29"/>
      <c r="F4" s="29"/>
      <c r="G4" s="29"/>
      <c r="I4" s="19"/>
      <c r="J4" s="19"/>
      <c r="K4" s="19"/>
    </row>
    <row r="5" spans="1:20" ht="20.100000000000001" customHeight="1" x14ac:dyDescent="0.25">
      <c r="B5" s="30" t="s">
        <v>0</v>
      </c>
      <c r="C5" s="9" t="s">
        <v>49</v>
      </c>
      <c r="D5" s="10">
        <v>979</v>
      </c>
      <c r="E5" s="10">
        <v>979</v>
      </c>
      <c r="F5" s="10">
        <f>(D5-E5)</f>
        <v>0</v>
      </c>
      <c r="G5" s="11">
        <f>(E5/D5)</f>
        <v>1</v>
      </c>
      <c r="I5" s="10">
        <f>(E5-J5)</f>
        <v>979</v>
      </c>
      <c r="J5" s="10">
        <v>0</v>
      </c>
      <c r="K5" s="11">
        <f t="shared" ref="K5:K36" si="0">(J5/E5)</f>
        <v>0</v>
      </c>
    </row>
    <row r="6" spans="1:20" ht="20.100000000000001" customHeight="1" x14ac:dyDescent="0.25">
      <c r="B6" s="30"/>
      <c r="C6" s="9" t="s">
        <v>48</v>
      </c>
      <c r="D6" s="25">
        <v>100</v>
      </c>
      <c r="E6" s="25">
        <v>100</v>
      </c>
      <c r="F6" s="25">
        <f>(D6-E6)</f>
        <v>0</v>
      </c>
      <c r="G6" s="11">
        <f>(E6/D6)</f>
        <v>1</v>
      </c>
      <c r="I6" s="25">
        <f>(E6-J6)</f>
        <v>100</v>
      </c>
      <c r="J6" s="25">
        <v>0</v>
      </c>
      <c r="K6" s="11">
        <f t="shared" ref="K6" si="1">(J6/E6)</f>
        <v>0</v>
      </c>
    </row>
    <row r="7" spans="1:20" ht="20.100000000000001" customHeight="1" x14ac:dyDescent="0.25">
      <c r="B7" s="30"/>
      <c r="C7" s="9" t="s">
        <v>7</v>
      </c>
      <c r="D7" s="10">
        <v>501</v>
      </c>
      <c r="E7" s="10">
        <v>505</v>
      </c>
      <c r="F7" s="10">
        <f t="shared" ref="F7:F38" si="2">(D7-E7)</f>
        <v>-4</v>
      </c>
      <c r="G7" s="11">
        <f>(E7/D7)</f>
        <v>1.0079840319361277</v>
      </c>
      <c r="I7" s="10">
        <f t="shared" ref="I7:I38" si="3">(E7-J7)</f>
        <v>505</v>
      </c>
      <c r="J7" s="10">
        <v>0</v>
      </c>
      <c r="K7" s="11">
        <f t="shared" si="0"/>
        <v>0</v>
      </c>
    </row>
    <row r="8" spans="1:20" ht="20.100000000000001" customHeight="1" x14ac:dyDescent="0.25">
      <c r="B8" s="30"/>
      <c r="C8" s="9" t="s">
        <v>8</v>
      </c>
      <c r="D8" s="10">
        <v>979</v>
      </c>
      <c r="E8" s="10">
        <v>979</v>
      </c>
      <c r="F8" s="10">
        <f t="shared" si="2"/>
        <v>0</v>
      </c>
      <c r="G8" s="11">
        <f t="shared" ref="G8:G38" si="4">(E8/D8)</f>
        <v>1</v>
      </c>
      <c r="I8" s="10">
        <f t="shared" si="3"/>
        <v>979</v>
      </c>
      <c r="J8" s="10">
        <v>0</v>
      </c>
      <c r="K8" s="11">
        <f t="shared" si="0"/>
        <v>0</v>
      </c>
    </row>
    <row r="9" spans="1:20" ht="20.100000000000001" customHeight="1" x14ac:dyDescent="0.25">
      <c r="B9" s="30"/>
      <c r="C9" s="9" t="s">
        <v>9</v>
      </c>
      <c r="D9" s="10">
        <v>979</v>
      </c>
      <c r="E9" s="10">
        <v>979</v>
      </c>
      <c r="F9" s="10">
        <f t="shared" si="2"/>
        <v>0</v>
      </c>
      <c r="G9" s="11">
        <f t="shared" si="4"/>
        <v>1</v>
      </c>
      <c r="I9" s="10">
        <f t="shared" si="3"/>
        <v>979</v>
      </c>
      <c r="J9" s="10">
        <v>0</v>
      </c>
      <c r="K9" s="11">
        <f t="shared" si="0"/>
        <v>0</v>
      </c>
    </row>
    <row r="10" spans="1:20" ht="20.100000000000001" customHeight="1" x14ac:dyDescent="0.25">
      <c r="B10" s="30"/>
      <c r="C10" s="9" t="s">
        <v>10</v>
      </c>
      <c r="D10" s="10">
        <v>979</v>
      </c>
      <c r="E10" s="10">
        <v>988</v>
      </c>
      <c r="F10" s="10">
        <f t="shared" si="2"/>
        <v>-9</v>
      </c>
      <c r="G10" s="11">
        <f t="shared" si="4"/>
        <v>1.0091930541368743</v>
      </c>
      <c r="I10" s="10">
        <f t="shared" si="3"/>
        <v>988</v>
      </c>
      <c r="J10" s="10">
        <v>0</v>
      </c>
      <c r="K10" s="11">
        <f t="shared" si="0"/>
        <v>0</v>
      </c>
    </row>
    <row r="11" spans="1:20" ht="20.100000000000001" customHeight="1" x14ac:dyDescent="0.25">
      <c r="B11" s="30"/>
      <c r="C11" s="9" t="s">
        <v>11</v>
      </c>
      <c r="D11" s="10">
        <v>324</v>
      </c>
      <c r="E11" s="10">
        <v>324</v>
      </c>
      <c r="F11" s="10">
        <f t="shared" si="2"/>
        <v>0</v>
      </c>
      <c r="G11" s="11">
        <f t="shared" si="4"/>
        <v>1</v>
      </c>
      <c r="I11" s="10">
        <f t="shared" si="3"/>
        <v>324</v>
      </c>
      <c r="J11" s="10">
        <v>0</v>
      </c>
      <c r="K11" s="11">
        <f t="shared" si="0"/>
        <v>0</v>
      </c>
    </row>
    <row r="12" spans="1:20" ht="20.100000000000001" customHeight="1" x14ac:dyDescent="0.25">
      <c r="B12" s="30"/>
      <c r="C12" s="9" t="s">
        <v>12</v>
      </c>
      <c r="D12" s="10">
        <v>355</v>
      </c>
      <c r="E12" s="10">
        <v>360</v>
      </c>
      <c r="F12" s="10">
        <f t="shared" si="2"/>
        <v>-5</v>
      </c>
      <c r="G12" s="11">
        <f t="shared" si="4"/>
        <v>1.0140845070422535</v>
      </c>
      <c r="I12" s="10">
        <f t="shared" si="3"/>
        <v>360</v>
      </c>
      <c r="J12" s="10">
        <v>0</v>
      </c>
      <c r="K12" s="11">
        <f t="shared" si="0"/>
        <v>0</v>
      </c>
    </row>
    <row r="13" spans="1:20" ht="20.100000000000001" customHeight="1" x14ac:dyDescent="0.25">
      <c r="B13" s="30"/>
      <c r="C13" s="9" t="s">
        <v>13</v>
      </c>
      <c r="D13" s="10">
        <v>300</v>
      </c>
      <c r="E13" s="10">
        <v>305</v>
      </c>
      <c r="F13" s="10">
        <f t="shared" si="2"/>
        <v>-5</v>
      </c>
      <c r="G13" s="11">
        <f t="shared" si="4"/>
        <v>1.0166666666666666</v>
      </c>
      <c r="I13" s="10">
        <f t="shared" si="3"/>
        <v>305</v>
      </c>
      <c r="J13" s="10">
        <v>0</v>
      </c>
      <c r="K13" s="11">
        <f t="shared" si="0"/>
        <v>0</v>
      </c>
    </row>
    <row r="14" spans="1:20" ht="29.1" customHeight="1" x14ac:dyDescent="0.25">
      <c r="B14" s="30" t="s">
        <v>14</v>
      </c>
      <c r="C14" s="12" t="s">
        <v>16</v>
      </c>
      <c r="D14" s="10">
        <v>600</v>
      </c>
      <c r="E14" s="10">
        <v>493</v>
      </c>
      <c r="F14" s="10">
        <f t="shared" si="2"/>
        <v>107</v>
      </c>
      <c r="G14" s="11">
        <f t="shared" si="4"/>
        <v>0.82166666666666666</v>
      </c>
      <c r="I14" s="10">
        <f t="shared" si="3"/>
        <v>493</v>
      </c>
      <c r="J14" s="10">
        <v>0</v>
      </c>
      <c r="K14" s="11">
        <f t="shared" si="0"/>
        <v>0</v>
      </c>
    </row>
    <row r="15" spans="1:20" ht="20.100000000000001" customHeight="1" x14ac:dyDescent="0.25">
      <c r="B15" s="30"/>
      <c r="C15" s="9" t="s">
        <v>17</v>
      </c>
      <c r="D15" s="10">
        <v>500</v>
      </c>
      <c r="E15" s="10">
        <v>526</v>
      </c>
      <c r="F15" s="10">
        <f t="shared" si="2"/>
        <v>-26</v>
      </c>
      <c r="G15" s="11">
        <f t="shared" si="4"/>
        <v>1.052</v>
      </c>
      <c r="I15" s="10">
        <f t="shared" si="3"/>
        <v>526</v>
      </c>
      <c r="J15" s="10">
        <v>0</v>
      </c>
      <c r="K15" s="11">
        <f t="shared" si="0"/>
        <v>0</v>
      </c>
    </row>
    <row r="16" spans="1:20" ht="20.100000000000001" customHeight="1" x14ac:dyDescent="0.25">
      <c r="B16" s="30"/>
      <c r="C16" s="9" t="s">
        <v>18</v>
      </c>
      <c r="D16" s="10">
        <v>320</v>
      </c>
      <c r="E16" s="10">
        <v>340</v>
      </c>
      <c r="F16" s="10">
        <f t="shared" si="2"/>
        <v>-20</v>
      </c>
      <c r="G16" s="11">
        <f t="shared" si="4"/>
        <v>1.0625</v>
      </c>
      <c r="I16" s="10">
        <f t="shared" si="3"/>
        <v>340</v>
      </c>
      <c r="J16" s="10">
        <v>0</v>
      </c>
      <c r="K16" s="11">
        <f t="shared" si="0"/>
        <v>0</v>
      </c>
    </row>
    <row r="17" spans="1:13" ht="20.100000000000001" customHeight="1" x14ac:dyDescent="0.25">
      <c r="B17" s="30"/>
      <c r="C17" s="9" t="s">
        <v>19</v>
      </c>
      <c r="D17" s="10">
        <v>30</v>
      </c>
      <c r="E17" s="10">
        <v>31</v>
      </c>
      <c r="F17" s="10">
        <f t="shared" si="2"/>
        <v>-1</v>
      </c>
      <c r="G17" s="11">
        <f t="shared" si="4"/>
        <v>1.0333333333333334</v>
      </c>
      <c r="I17" s="10">
        <f t="shared" si="3"/>
        <v>31</v>
      </c>
      <c r="J17" s="10">
        <v>0</v>
      </c>
      <c r="K17" s="11">
        <f t="shared" si="0"/>
        <v>0</v>
      </c>
    </row>
    <row r="18" spans="1:13" ht="20.100000000000001" customHeight="1" x14ac:dyDescent="0.25">
      <c r="B18" s="30"/>
      <c r="C18" s="9" t="s">
        <v>20</v>
      </c>
      <c r="D18" s="10">
        <v>800</v>
      </c>
      <c r="E18" s="10">
        <v>805</v>
      </c>
      <c r="F18" s="10">
        <f t="shared" si="2"/>
        <v>-5</v>
      </c>
      <c r="G18" s="11">
        <f t="shared" si="4"/>
        <v>1.0062500000000001</v>
      </c>
      <c r="I18" s="10">
        <f t="shared" si="3"/>
        <v>800</v>
      </c>
      <c r="J18" s="24">
        <v>5</v>
      </c>
      <c r="K18" s="11">
        <f t="shared" si="0"/>
        <v>6.2111801242236021E-3</v>
      </c>
    </row>
    <row r="19" spans="1:13" ht="20.100000000000001" customHeight="1" x14ac:dyDescent="0.25">
      <c r="B19" s="30"/>
      <c r="C19" s="9" t="s">
        <v>21</v>
      </c>
      <c r="D19" s="10">
        <v>200</v>
      </c>
      <c r="E19" s="10">
        <v>211</v>
      </c>
      <c r="F19" s="10">
        <f t="shared" si="2"/>
        <v>-11</v>
      </c>
      <c r="G19" s="11">
        <f t="shared" si="4"/>
        <v>1.0549999999999999</v>
      </c>
      <c r="I19" s="10">
        <f t="shared" si="3"/>
        <v>211</v>
      </c>
      <c r="J19" s="10">
        <v>0</v>
      </c>
      <c r="K19" s="11">
        <f t="shared" si="0"/>
        <v>0</v>
      </c>
    </row>
    <row r="20" spans="1:13" ht="20.100000000000001" customHeight="1" x14ac:dyDescent="0.25">
      <c r="B20" s="30"/>
      <c r="C20" s="9" t="s">
        <v>22</v>
      </c>
      <c r="D20" s="10">
        <v>70</v>
      </c>
      <c r="E20" s="10">
        <v>72</v>
      </c>
      <c r="F20" s="10">
        <f t="shared" si="2"/>
        <v>-2</v>
      </c>
      <c r="G20" s="11">
        <f t="shared" si="4"/>
        <v>1.0285714285714285</v>
      </c>
      <c r="I20" s="10">
        <f t="shared" si="3"/>
        <v>72</v>
      </c>
      <c r="J20" s="10">
        <v>0</v>
      </c>
      <c r="K20" s="11">
        <f t="shared" si="0"/>
        <v>0</v>
      </c>
    </row>
    <row r="21" spans="1:13" ht="20.100000000000001" customHeight="1" x14ac:dyDescent="0.25">
      <c r="B21" s="30"/>
      <c r="C21" s="9" t="s">
        <v>23</v>
      </c>
      <c r="D21" s="10">
        <v>30</v>
      </c>
      <c r="E21" s="10">
        <v>29</v>
      </c>
      <c r="F21" s="10">
        <f t="shared" si="2"/>
        <v>1</v>
      </c>
      <c r="G21" s="11">
        <f t="shared" si="4"/>
        <v>0.96666666666666667</v>
      </c>
      <c r="I21" s="10">
        <f t="shared" si="3"/>
        <v>29</v>
      </c>
      <c r="J21" s="10">
        <v>0</v>
      </c>
      <c r="K21" s="11">
        <f t="shared" si="0"/>
        <v>0</v>
      </c>
    </row>
    <row r="22" spans="1:13" ht="20.100000000000001" customHeight="1" x14ac:dyDescent="0.25">
      <c r="B22" s="30"/>
      <c r="C22" s="9" t="s">
        <v>24</v>
      </c>
      <c r="D22" s="10">
        <v>100</v>
      </c>
      <c r="E22" s="10">
        <v>102</v>
      </c>
      <c r="F22" s="10">
        <f t="shared" si="2"/>
        <v>-2</v>
      </c>
      <c r="G22" s="11">
        <f t="shared" si="4"/>
        <v>1.02</v>
      </c>
      <c r="I22" s="10">
        <f t="shared" si="3"/>
        <v>102</v>
      </c>
      <c r="J22" s="10">
        <v>0</v>
      </c>
      <c r="K22" s="11">
        <f t="shared" si="0"/>
        <v>0</v>
      </c>
    </row>
    <row r="23" spans="1:13" ht="20.100000000000001" customHeight="1" x14ac:dyDescent="0.25">
      <c r="B23" s="30"/>
      <c r="C23" s="9" t="s">
        <v>25</v>
      </c>
      <c r="D23" s="10">
        <v>30</v>
      </c>
      <c r="E23" s="10">
        <v>32</v>
      </c>
      <c r="F23" s="10">
        <f t="shared" si="2"/>
        <v>-2</v>
      </c>
      <c r="G23" s="11">
        <f t="shared" si="4"/>
        <v>1.0666666666666667</v>
      </c>
      <c r="I23" s="10">
        <f t="shared" si="3"/>
        <v>32</v>
      </c>
      <c r="J23" s="10">
        <v>0</v>
      </c>
      <c r="K23" s="11">
        <f t="shared" si="0"/>
        <v>0</v>
      </c>
    </row>
    <row r="24" spans="1:13" ht="20.100000000000001" customHeight="1" x14ac:dyDescent="0.25">
      <c r="B24" s="30"/>
      <c r="C24" s="9" t="s">
        <v>26</v>
      </c>
      <c r="D24" s="10">
        <v>200</v>
      </c>
      <c r="E24" s="10">
        <v>207</v>
      </c>
      <c r="F24" s="10">
        <f t="shared" si="2"/>
        <v>-7</v>
      </c>
      <c r="G24" s="11">
        <f t="shared" si="4"/>
        <v>1.0349999999999999</v>
      </c>
      <c r="I24" s="10">
        <f t="shared" si="3"/>
        <v>206</v>
      </c>
      <c r="J24" s="24">
        <v>1</v>
      </c>
      <c r="K24" s="11">
        <f t="shared" si="0"/>
        <v>4.830917874396135E-3</v>
      </c>
    </row>
    <row r="25" spans="1:13" ht="20.100000000000001" customHeight="1" x14ac:dyDescent="0.25">
      <c r="B25" s="30"/>
      <c r="C25" s="9" t="s">
        <v>27</v>
      </c>
      <c r="D25" s="10">
        <v>100</v>
      </c>
      <c r="E25" s="10">
        <v>102</v>
      </c>
      <c r="F25" s="10">
        <f t="shared" si="2"/>
        <v>-2</v>
      </c>
      <c r="G25" s="11">
        <f t="shared" si="4"/>
        <v>1.02</v>
      </c>
      <c r="I25" s="10">
        <f t="shared" si="3"/>
        <v>102</v>
      </c>
      <c r="J25" s="10">
        <v>0</v>
      </c>
      <c r="K25" s="11">
        <f t="shared" si="0"/>
        <v>0</v>
      </c>
    </row>
    <row r="26" spans="1:13" ht="20.100000000000001" customHeight="1" x14ac:dyDescent="0.25">
      <c r="B26" s="30"/>
      <c r="C26" s="9" t="s">
        <v>32</v>
      </c>
      <c r="D26" s="10">
        <v>40</v>
      </c>
      <c r="E26" s="10">
        <v>48</v>
      </c>
      <c r="F26" s="10">
        <f t="shared" si="2"/>
        <v>-8</v>
      </c>
      <c r="G26" s="11">
        <f t="shared" si="4"/>
        <v>1.2</v>
      </c>
      <c r="I26" s="10">
        <f t="shared" si="3"/>
        <v>48</v>
      </c>
      <c r="J26" s="10">
        <v>0</v>
      </c>
      <c r="K26" s="11">
        <f t="shared" si="0"/>
        <v>0</v>
      </c>
    </row>
    <row r="27" spans="1:13" ht="20.100000000000001" customHeight="1" x14ac:dyDescent="0.25">
      <c r="B27" s="30"/>
      <c r="C27" s="9" t="s">
        <v>33</v>
      </c>
      <c r="D27" s="10">
        <v>30</v>
      </c>
      <c r="E27" s="10">
        <v>40</v>
      </c>
      <c r="F27" s="10">
        <f t="shared" si="2"/>
        <v>-10</v>
      </c>
      <c r="G27" s="11">
        <f t="shared" si="4"/>
        <v>1.3333333333333333</v>
      </c>
      <c r="I27" s="10">
        <f t="shared" si="3"/>
        <v>40</v>
      </c>
      <c r="J27" s="10">
        <v>0</v>
      </c>
      <c r="K27" s="11">
        <f t="shared" si="0"/>
        <v>0</v>
      </c>
    </row>
    <row r="28" spans="1:13" ht="20.100000000000001" customHeight="1" x14ac:dyDescent="0.25">
      <c r="A28"/>
      <c r="B28" s="30"/>
      <c r="C28" s="9" t="s">
        <v>34</v>
      </c>
      <c r="D28" s="10">
        <v>30</v>
      </c>
      <c r="E28" s="10">
        <v>37</v>
      </c>
      <c r="F28" s="10">
        <f t="shared" si="2"/>
        <v>-7</v>
      </c>
      <c r="G28" s="11">
        <f t="shared" si="4"/>
        <v>1.2333333333333334</v>
      </c>
      <c r="I28" s="10">
        <f t="shared" si="3"/>
        <v>37</v>
      </c>
      <c r="J28" s="10">
        <v>0</v>
      </c>
      <c r="K28" s="11">
        <f t="shared" si="0"/>
        <v>0</v>
      </c>
      <c r="L28"/>
      <c r="M28"/>
    </row>
    <row r="29" spans="1:13" ht="20.100000000000001" customHeight="1" x14ac:dyDescent="0.25">
      <c r="A29"/>
      <c r="B29" s="30"/>
      <c r="C29" s="9" t="s">
        <v>46</v>
      </c>
      <c r="D29" s="18">
        <v>0</v>
      </c>
      <c r="E29" s="18">
        <v>11</v>
      </c>
      <c r="F29" s="21">
        <f t="shared" si="2"/>
        <v>-11</v>
      </c>
      <c r="G29" s="11"/>
      <c r="I29" s="21">
        <f t="shared" si="3"/>
        <v>11</v>
      </c>
      <c r="J29" s="21">
        <v>0</v>
      </c>
      <c r="K29" s="11">
        <f t="shared" si="0"/>
        <v>0</v>
      </c>
      <c r="L29"/>
      <c r="M29"/>
    </row>
    <row r="30" spans="1:13" ht="20.100000000000001" customHeight="1" x14ac:dyDescent="0.25">
      <c r="A30"/>
      <c r="B30" s="30"/>
      <c r="C30" s="9" t="s">
        <v>47</v>
      </c>
      <c r="D30" s="18">
        <v>0</v>
      </c>
      <c r="E30" s="18">
        <v>11</v>
      </c>
      <c r="F30" s="21">
        <f t="shared" si="2"/>
        <v>-11</v>
      </c>
      <c r="G30" s="11"/>
      <c r="I30" s="21">
        <f t="shared" si="3"/>
        <v>11</v>
      </c>
      <c r="J30" s="21">
        <v>0</v>
      </c>
      <c r="K30" s="11">
        <f t="shared" si="0"/>
        <v>0</v>
      </c>
      <c r="L30"/>
      <c r="M30"/>
    </row>
    <row r="31" spans="1:13" ht="20.100000000000001" customHeight="1" x14ac:dyDescent="0.25">
      <c r="A31"/>
      <c r="B31" s="30"/>
      <c r="C31" s="9" t="s">
        <v>28</v>
      </c>
      <c r="D31" s="10">
        <v>30</v>
      </c>
      <c r="E31" s="10">
        <v>31</v>
      </c>
      <c r="F31" s="10">
        <f t="shared" si="2"/>
        <v>-1</v>
      </c>
      <c r="G31" s="11">
        <f t="shared" si="4"/>
        <v>1.0333333333333334</v>
      </c>
      <c r="I31" s="10">
        <f t="shared" si="3"/>
        <v>31</v>
      </c>
      <c r="J31" s="10">
        <v>0</v>
      </c>
      <c r="K31" s="11">
        <f t="shared" si="0"/>
        <v>0</v>
      </c>
      <c r="L31"/>
      <c r="M31"/>
    </row>
    <row r="32" spans="1:13" ht="20.100000000000001" customHeight="1" x14ac:dyDescent="0.25">
      <c r="A32"/>
      <c r="B32" s="30"/>
      <c r="C32" s="9" t="s">
        <v>29</v>
      </c>
      <c r="D32" s="10">
        <v>30</v>
      </c>
      <c r="E32" s="10">
        <v>32</v>
      </c>
      <c r="F32" s="10">
        <f t="shared" si="2"/>
        <v>-2</v>
      </c>
      <c r="G32" s="11">
        <f t="shared" si="4"/>
        <v>1.0666666666666667</v>
      </c>
      <c r="I32" s="10">
        <f t="shared" si="3"/>
        <v>32</v>
      </c>
      <c r="J32" s="10">
        <v>0</v>
      </c>
      <c r="K32" s="11">
        <f t="shared" si="0"/>
        <v>0</v>
      </c>
      <c r="L32"/>
      <c r="M32"/>
    </row>
    <row r="33" spans="1:20" ht="20.100000000000001" customHeight="1" x14ac:dyDescent="0.25">
      <c r="A33"/>
      <c r="B33" s="30"/>
      <c r="C33" s="9" t="s">
        <v>30</v>
      </c>
      <c r="D33" s="10">
        <v>250</v>
      </c>
      <c r="E33" s="18">
        <v>804</v>
      </c>
      <c r="F33" s="10">
        <f t="shared" si="2"/>
        <v>-554</v>
      </c>
      <c r="G33" s="11">
        <f t="shared" si="4"/>
        <v>3.2160000000000002</v>
      </c>
      <c r="I33" s="10">
        <f t="shared" si="3"/>
        <v>777</v>
      </c>
      <c r="J33" s="24">
        <v>27</v>
      </c>
      <c r="K33" s="11">
        <f t="shared" si="0"/>
        <v>3.3582089552238806E-2</v>
      </c>
      <c r="L33"/>
      <c r="M33"/>
    </row>
    <row r="34" spans="1:20" ht="20.100000000000001" customHeight="1" x14ac:dyDescent="0.25">
      <c r="A34"/>
      <c r="B34" s="30"/>
      <c r="C34" s="9" t="s">
        <v>31</v>
      </c>
      <c r="D34" s="10">
        <v>30</v>
      </c>
      <c r="E34" s="18">
        <v>256</v>
      </c>
      <c r="F34" s="10">
        <f t="shared" si="2"/>
        <v>-226</v>
      </c>
      <c r="G34" s="11">
        <f t="shared" si="4"/>
        <v>8.5333333333333332</v>
      </c>
      <c r="I34" s="10">
        <f t="shared" si="3"/>
        <v>256</v>
      </c>
      <c r="J34" s="10">
        <v>0</v>
      </c>
      <c r="K34" s="11">
        <f t="shared" si="0"/>
        <v>0</v>
      </c>
    </row>
    <row r="35" spans="1:20" ht="20.100000000000001" customHeight="1" x14ac:dyDescent="0.25">
      <c r="A35"/>
      <c r="B35" s="30"/>
      <c r="C35" s="9" t="s">
        <v>35</v>
      </c>
      <c r="D35" s="10">
        <v>300</v>
      </c>
      <c r="E35" s="10">
        <v>342</v>
      </c>
      <c r="F35" s="10">
        <f t="shared" si="2"/>
        <v>-42</v>
      </c>
      <c r="G35" s="11">
        <f t="shared" si="4"/>
        <v>1.1399999999999999</v>
      </c>
      <c r="I35" s="10">
        <f t="shared" si="3"/>
        <v>342</v>
      </c>
      <c r="J35" s="10">
        <v>0</v>
      </c>
      <c r="K35" s="11">
        <f t="shared" si="0"/>
        <v>0</v>
      </c>
    </row>
    <row r="36" spans="1:20" ht="20.100000000000001" customHeight="1" x14ac:dyDescent="0.25">
      <c r="A36"/>
      <c r="B36" s="30"/>
      <c r="C36" s="9" t="s">
        <v>36</v>
      </c>
      <c r="D36" s="10">
        <v>400</v>
      </c>
      <c r="E36" s="10">
        <v>549</v>
      </c>
      <c r="F36" s="10">
        <f t="shared" si="2"/>
        <v>-149</v>
      </c>
      <c r="G36" s="11">
        <f t="shared" si="4"/>
        <v>1.3725000000000001</v>
      </c>
      <c r="I36" s="10">
        <f t="shared" si="3"/>
        <v>540</v>
      </c>
      <c r="J36" s="24">
        <v>9</v>
      </c>
      <c r="K36" s="11">
        <f t="shared" si="0"/>
        <v>1.6393442622950821E-2</v>
      </c>
    </row>
    <row r="37" spans="1:20" ht="20.100000000000001" customHeight="1" x14ac:dyDescent="0.25">
      <c r="A37"/>
      <c r="B37" s="30"/>
      <c r="C37" s="9" t="s">
        <v>37</v>
      </c>
      <c r="D37" s="10">
        <v>300</v>
      </c>
      <c r="E37" s="10">
        <v>300</v>
      </c>
      <c r="F37" s="10">
        <f t="shared" si="2"/>
        <v>0</v>
      </c>
      <c r="G37" s="11">
        <f t="shared" si="4"/>
        <v>1</v>
      </c>
      <c r="I37" s="10">
        <f t="shared" si="3"/>
        <v>290</v>
      </c>
      <c r="J37" s="24">
        <v>10</v>
      </c>
      <c r="K37" s="11">
        <f>(J37/E37)</f>
        <v>3.3333333333333333E-2</v>
      </c>
    </row>
    <row r="38" spans="1:20" ht="20.100000000000001" customHeight="1" x14ac:dyDescent="0.25">
      <c r="A38"/>
      <c r="C38" s="13" t="s">
        <v>41</v>
      </c>
      <c r="D38" s="13">
        <f>SUM(D5:D37)</f>
        <v>9916</v>
      </c>
      <c r="E38" s="13">
        <f>SUM(E5:E37) - (549 + 236 + 11 + 11)</f>
        <v>10123</v>
      </c>
      <c r="F38" s="13">
        <f t="shared" si="2"/>
        <v>-207</v>
      </c>
      <c r="G38" s="14">
        <f t="shared" si="4"/>
        <v>1.0208753529649053</v>
      </c>
      <c r="H38" s="8"/>
      <c r="I38" s="15">
        <f t="shared" si="3"/>
        <v>10071</v>
      </c>
      <c r="J38" s="15">
        <f>SUM(J5:J37)</f>
        <v>52</v>
      </c>
      <c r="K38" s="14">
        <f>(J38/E38)</f>
        <v>5.1368171490664824E-3</v>
      </c>
    </row>
    <row r="39" spans="1:20" ht="20.100000000000001" customHeight="1" x14ac:dyDescent="0.25">
      <c r="A39"/>
    </row>
    <row r="40" spans="1:20" s="1" customFormat="1" ht="20.100000000000001" customHeight="1" x14ac:dyDescent="0.25">
      <c r="A40" s="31" t="s">
        <v>50</v>
      </c>
      <c r="B40" s="31"/>
      <c r="C40" s="27"/>
      <c r="D40" s="2"/>
      <c r="E40" s="2"/>
      <c r="F40" s="2"/>
      <c r="G40" s="4"/>
      <c r="I40" s="2"/>
      <c r="J40" s="2"/>
      <c r="K40" s="4"/>
      <c r="N40"/>
      <c r="O40"/>
      <c r="P40"/>
      <c r="Q40"/>
      <c r="R40"/>
      <c r="S40"/>
      <c r="T40"/>
    </row>
    <row r="41" spans="1:20" s="1" customFormat="1" ht="20.100000000000001" customHeight="1" x14ac:dyDescent="0.25">
      <c r="B41" s="3"/>
      <c r="C41" s="3"/>
      <c r="D41" s="2"/>
      <c r="E41" s="2"/>
      <c r="F41" s="2"/>
      <c r="G41" s="4"/>
      <c r="I41" s="2"/>
      <c r="J41" s="2"/>
      <c r="K41" s="4"/>
      <c r="N41"/>
      <c r="O41"/>
      <c r="P41"/>
      <c r="Q41"/>
      <c r="R41"/>
      <c r="S41"/>
      <c r="T41"/>
    </row>
    <row r="42" spans="1:20" s="1" customFormat="1" ht="20.100000000000001" customHeight="1" x14ac:dyDescent="0.25">
      <c r="B42" s="3"/>
      <c r="C42" s="3"/>
      <c r="D42" s="2"/>
      <c r="E42" s="2"/>
      <c r="F42" s="2"/>
      <c r="G42" s="4"/>
      <c r="I42" s="2"/>
      <c r="J42" s="2"/>
      <c r="K42" s="4"/>
      <c r="N42"/>
      <c r="O42"/>
      <c r="P42"/>
      <c r="Q42"/>
      <c r="R42"/>
      <c r="S42"/>
      <c r="T42"/>
    </row>
    <row r="43" spans="1:20" s="1" customFormat="1" ht="20.100000000000001" customHeight="1" x14ac:dyDescent="0.25">
      <c r="B43" s="3"/>
      <c r="C43" s="3"/>
      <c r="D43" s="2"/>
      <c r="E43" s="2"/>
      <c r="F43" s="2"/>
      <c r="G43" s="4"/>
      <c r="I43" s="2"/>
      <c r="J43" s="2"/>
      <c r="K43" s="4"/>
      <c r="N43"/>
      <c r="O43"/>
      <c r="P43"/>
      <c r="Q43"/>
      <c r="R43"/>
      <c r="S43"/>
      <c r="T43"/>
    </row>
    <row r="44" spans="1:20" s="1" customFormat="1" ht="20.100000000000001" customHeight="1" x14ac:dyDescent="0.25">
      <c r="B44" s="3"/>
      <c r="C44" s="3"/>
      <c r="D44" s="2"/>
      <c r="E44" s="2"/>
      <c r="F44" s="2"/>
      <c r="G44" s="4"/>
      <c r="I44" s="2"/>
      <c r="J44" s="2"/>
      <c r="K44" s="4"/>
      <c r="N44"/>
      <c r="O44"/>
      <c r="P44"/>
      <c r="Q44"/>
      <c r="R44"/>
      <c r="S44"/>
      <c r="T44"/>
    </row>
    <row r="45" spans="1:20" s="1" customFormat="1" ht="20.100000000000001" customHeight="1" x14ac:dyDescent="0.25">
      <c r="B45" s="3"/>
      <c r="C45" s="3"/>
      <c r="D45" s="2"/>
      <c r="E45" s="2"/>
      <c r="F45" s="2"/>
      <c r="G45" s="4"/>
      <c r="I45" s="2"/>
      <c r="J45" s="2"/>
      <c r="K45" s="4"/>
      <c r="N45"/>
      <c r="O45"/>
      <c r="P45"/>
      <c r="Q45"/>
      <c r="R45"/>
      <c r="S45"/>
      <c r="T45"/>
    </row>
    <row r="46" spans="1:20" s="1" customFormat="1" ht="20.100000000000001" customHeight="1" x14ac:dyDescent="0.25">
      <c r="B46" s="3"/>
      <c r="C46" s="3"/>
      <c r="D46" s="2"/>
      <c r="E46" s="2"/>
      <c r="F46" s="2"/>
      <c r="G46" s="4"/>
      <c r="I46" s="2"/>
      <c r="J46" s="2"/>
      <c r="K46" s="4"/>
      <c r="N46"/>
      <c r="O46"/>
      <c r="P46"/>
      <c r="Q46"/>
      <c r="R46"/>
      <c r="S46"/>
      <c r="T46"/>
    </row>
    <row r="47" spans="1:20" s="1" customFormat="1" ht="20.100000000000001" customHeight="1" x14ac:dyDescent="0.25">
      <c r="B47" s="3"/>
      <c r="C47" s="3"/>
      <c r="D47" s="2"/>
      <c r="E47" s="2"/>
      <c r="F47" s="2"/>
      <c r="G47" s="4"/>
      <c r="I47" s="2"/>
      <c r="J47" s="2"/>
      <c r="K47" s="4"/>
      <c r="N47"/>
      <c r="O47"/>
      <c r="P47"/>
      <c r="Q47"/>
      <c r="R47"/>
      <c r="S47"/>
      <c r="T47"/>
    </row>
    <row r="48" spans="1:20" s="1" customFormat="1" ht="20.100000000000001" customHeight="1" x14ac:dyDescent="0.25">
      <c r="B48" s="3"/>
      <c r="C48" s="3"/>
      <c r="D48" s="2"/>
      <c r="E48" s="2"/>
      <c r="F48" s="2"/>
      <c r="G48" s="4"/>
      <c r="I48" s="2"/>
      <c r="J48" s="2"/>
      <c r="K48" s="4"/>
      <c r="N48"/>
      <c r="O48"/>
      <c r="P48"/>
      <c r="Q48"/>
      <c r="R48"/>
      <c r="S48"/>
      <c r="T48"/>
    </row>
    <row r="49" spans="2:20" s="1" customFormat="1" ht="20.100000000000001" customHeight="1" x14ac:dyDescent="0.25">
      <c r="B49" s="3"/>
      <c r="C49" s="3"/>
      <c r="D49" s="2"/>
      <c r="E49" s="2"/>
      <c r="F49" s="2"/>
      <c r="G49" s="4"/>
      <c r="I49" s="2"/>
      <c r="J49" s="2"/>
      <c r="K49" s="4"/>
      <c r="N49"/>
      <c r="O49"/>
      <c r="P49"/>
      <c r="Q49"/>
      <c r="R49"/>
      <c r="S49"/>
      <c r="T49"/>
    </row>
    <row r="50" spans="2:20" s="1" customFormat="1" ht="20.100000000000001" customHeight="1" x14ac:dyDescent="0.25">
      <c r="B50" s="3"/>
      <c r="C50" s="3"/>
      <c r="D50" s="2"/>
      <c r="E50" s="2"/>
      <c r="F50" s="2"/>
      <c r="G50" s="4"/>
      <c r="I50" s="2"/>
      <c r="J50" s="2"/>
      <c r="K50" s="4"/>
      <c r="N50"/>
      <c r="O50"/>
      <c r="P50"/>
      <c r="Q50"/>
      <c r="R50"/>
      <c r="S50"/>
      <c r="T50"/>
    </row>
    <row r="51" spans="2:20" s="1" customFormat="1" ht="20.100000000000001" customHeight="1" x14ac:dyDescent="0.25">
      <c r="B51" s="3"/>
      <c r="C51" s="3"/>
      <c r="D51" s="2"/>
      <c r="E51" s="2"/>
      <c r="F51" s="2"/>
      <c r="G51" s="4"/>
      <c r="I51" s="2"/>
      <c r="J51" s="2"/>
      <c r="K51" s="4"/>
      <c r="N51"/>
      <c r="O51"/>
      <c r="P51"/>
      <c r="Q51"/>
      <c r="R51"/>
      <c r="S51"/>
      <c r="T51"/>
    </row>
    <row r="52" spans="2:20" s="1" customFormat="1" ht="20.100000000000001" customHeight="1" x14ac:dyDescent="0.25">
      <c r="B52" s="3"/>
      <c r="C52" s="3"/>
      <c r="D52" s="2"/>
      <c r="E52" s="2"/>
      <c r="F52" s="2"/>
      <c r="G52" s="4"/>
      <c r="I52" s="2"/>
      <c r="J52" s="2"/>
      <c r="K52" s="4"/>
      <c r="N52"/>
      <c r="O52"/>
      <c r="P52"/>
      <c r="Q52"/>
      <c r="R52"/>
      <c r="S52"/>
      <c r="T52"/>
    </row>
    <row r="53" spans="2:20" s="1" customFormat="1" ht="20.100000000000001" customHeight="1" x14ac:dyDescent="0.25">
      <c r="B53" s="3"/>
      <c r="C53" s="3"/>
      <c r="D53" s="2"/>
      <c r="E53" s="2"/>
      <c r="F53" s="2"/>
      <c r="G53" s="4"/>
      <c r="I53" s="2"/>
      <c r="J53" s="2"/>
      <c r="K53" s="4"/>
      <c r="N53"/>
      <c r="O53"/>
      <c r="P53"/>
      <c r="Q53"/>
      <c r="R53"/>
      <c r="S53"/>
      <c r="T53"/>
    </row>
    <row r="54" spans="2:20" s="1" customFormat="1" ht="20.100000000000001" customHeight="1" x14ac:dyDescent="0.25">
      <c r="B54" s="3"/>
      <c r="C54" s="3"/>
      <c r="D54" s="2"/>
      <c r="E54" s="2"/>
      <c r="F54" s="2"/>
      <c r="G54" s="4"/>
      <c r="I54" s="2"/>
      <c r="J54" s="2"/>
      <c r="K54" s="4"/>
      <c r="N54"/>
      <c r="O54"/>
      <c r="P54"/>
      <c r="Q54"/>
      <c r="R54"/>
      <c r="S54"/>
      <c r="T54"/>
    </row>
    <row r="55" spans="2:20" s="1" customFormat="1" ht="20.100000000000001" customHeight="1" x14ac:dyDescent="0.25">
      <c r="B55" s="3"/>
      <c r="C55" s="3"/>
      <c r="D55" s="2"/>
      <c r="E55" s="2"/>
      <c r="F55" s="2"/>
      <c r="G55" s="4"/>
      <c r="I55" s="2"/>
      <c r="J55" s="2"/>
      <c r="K55" s="4"/>
      <c r="N55"/>
      <c r="O55"/>
      <c r="P55"/>
      <c r="Q55"/>
      <c r="R55"/>
      <c r="S55"/>
      <c r="T55"/>
    </row>
    <row r="56" spans="2:20" s="1" customFormat="1" ht="20.100000000000001" customHeight="1" x14ac:dyDescent="0.25">
      <c r="B56" s="3"/>
      <c r="C56" s="3"/>
      <c r="D56" s="2"/>
      <c r="E56" s="2"/>
      <c r="F56" s="2"/>
      <c r="G56" s="4"/>
      <c r="I56" s="2"/>
      <c r="J56" s="2"/>
      <c r="K56" s="4"/>
      <c r="N56"/>
      <c r="O56"/>
      <c r="P56"/>
      <c r="Q56"/>
      <c r="R56"/>
      <c r="S56"/>
      <c r="T56"/>
    </row>
    <row r="57" spans="2:20" s="1" customFormat="1" ht="20.100000000000001" customHeight="1" x14ac:dyDescent="0.25">
      <c r="B57" s="3"/>
      <c r="C57" s="3"/>
      <c r="D57" s="2"/>
      <c r="E57" s="2"/>
      <c r="F57" s="2"/>
      <c r="G57" s="4"/>
      <c r="I57" s="2"/>
      <c r="J57" s="2"/>
      <c r="K57" s="4"/>
      <c r="N57"/>
      <c r="O57"/>
      <c r="P57"/>
      <c r="Q57"/>
      <c r="R57"/>
      <c r="S57"/>
      <c r="T57"/>
    </row>
    <row r="58" spans="2:20" s="1" customFormat="1" ht="20.100000000000001" customHeight="1" x14ac:dyDescent="0.25">
      <c r="B58" s="3"/>
      <c r="C58" s="3"/>
      <c r="D58" s="2"/>
      <c r="E58" s="2"/>
      <c r="F58" s="2"/>
      <c r="G58" s="4"/>
      <c r="I58" s="2"/>
      <c r="J58" s="2"/>
      <c r="K58" s="4"/>
      <c r="N58"/>
      <c r="O58"/>
      <c r="P58"/>
      <c r="Q58"/>
      <c r="R58"/>
      <c r="S58"/>
      <c r="T58"/>
    </row>
    <row r="59" spans="2:20" s="1" customFormat="1" ht="20.100000000000001" customHeight="1" x14ac:dyDescent="0.25">
      <c r="B59" s="3"/>
      <c r="C59" s="3"/>
      <c r="D59" s="2"/>
      <c r="E59" s="2"/>
      <c r="F59" s="2"/>
      <c r="G59" s="4"/>
      <c r="I59" s="2"/>
      <c r="J59" s="2"/>
      <c r="K59" s="4"/>
      <c r="N59"/>
      <c r="O59"/>
      <c r="P59"/>
      <c r="Q59"/>
      <c r="R59"/>
      <c r="S59"/>
      <c r="T59"/>
    </row>
    <row r="60" spans="2:20" s="1" customFormat="1" ht="20.100000000000001" customHeight="1" x14ac:dyDescent="0.25">
      <c r="B60" s="3"/>
      <c r="C60" s="3"/>
      <c r="D60" s="2"/>
      <c r="E60" s="2"/>
      <c r="F60" s="2"/>
      <c r="G60" s="4"/>
      <c r="I60" s="2"/>
      <c r="J60" s="2"/>
      <c r="K60" s="4"/>
      <c r="N60"/>
      <c r="O60"/>
      <c r="P60"/>
      <c r="Q60"/>
      <c r="R60"/>
      <c r="S60"/>
      <c r="T60"/>
    </row>
    <row r="61" spans="2:20" s="1" customFormat="1" ht="20.100000000000001" customHeight="1" x14ac:dyDescent="0.25">
      <c r="B61" s="3"/>
      <c r="C61" s="3"/>
      <c r="D61" s="2"/>
      <c r="E61" s="2"/>
      <c r="F61" s="2"/>
      <c r="G61" s="4"/>
      <c r="I61" s="2"/>
      <c r="J61" s="2"/>
      <c r="K61" s="4"/>
      <c r="N61"/>
      <c r="O61"/>
      <c r="P61"/>
      <c r="Q61"/>
      <c r="R61"/>
      <c r="S61"/>
      <c r="T61"/>
    </row>
    <row r="62" spans="2:20" s="1" customFormat="1" ht="20.100000000000001" customHeight="1" x14ac:dyDescent="0.25">
      <c r="B62" s="3"/>
      <c r="C62" s="3"/>
      <c r="D62" s="2"/>
      <c r="E62" s="2"/>
      <c r="F62" s="2"/>
      <c r="G62" s="4"/>
      <c r="I62" s="2"/>
      <c r="J62" s="2"/>
      <c r="K62" s="4"/>
      <c r="N62"/>
      <c r="O62"/>
      <c r="P62"/>
      <c r="Q62"/>
      <c r="R62"/>
      <c r="S62"/>
      <c r="T62"/>
    </row>
    <row r="63" spans="2:20" s="1" customFormat="1" ht="20.100000000000001" customHeight="1" x14ac:dyDescent="0.25">
      <c r="B63" s="3"/>
      <c r="C63" s="3"/>
      <c r="D63" s="2"/>
      <c r="E63" s="2"/>
      <c r="F63" s="2"/>
      <c r="G63" s="4"/>
      <c r="I63" s="2"/>
      <c r="J63" s="2"/>
      <c r="K63" s="4"/>
      <c r="N63"/>
      <c r="O63"/>
      <c r="P63"/>
      <c r="Q63"/>
      <c r="R63"/>
      <c r="S63"/>
      <c r="T63"/>
    </row>
    <row r="64" spans="2:20" s="1" customFormat="1" ht="20.100000000000001" customHeight="1" x14ac:dyDescent="0.25">
      <c r="B64" s="3"/>
      <c r="C64" s="3"/>
      <c r="D64" s="2"/>
      <c r="E64" s="2"/>
      <c r="F64" s="2"/>
      <c r="G64" s="4"/>
      <c r="I64" s="2"/>
      <c r="J64" s="2"/>
      <c r="K64" s="4"/>
      <c r="N64"/>
      <c r="O64"/>
      <c r="P64"/>
      <c r="Q64"/>
      <c r="R64"/>
      <c r="S64"/>
      <c r="T64"/>
    </row>
    <row r="65" spans="2:20" s="1" customFormat="1" ht="20.100000000000001" customHeight="1" x14ac:dyDescent="0.25">
      <c r="B65" s="3"/>
      <c r="C65" s="3"/>
      <c r="D65" s="2"/>
      <c r="E65" s="2"/>
      <c r="F65" s="2"/>
      <c r="G65" s="4"/>
      <c r="I65" s="2"/>
      <c r="J65" s="2"/>
      <c r="K65" s="4"/>
      <c r="N65"/>
      <c r="O65"/>
      <c r="P65"/>
      <c r="Q65"/>
      <c r="R65"/>
      <c r="S65"/>
      <c r="T65"/>
    </row>
    <row r="66" spans="2:20" s="1" customFormat="1" ht="20.100000000000001" customHeight="1" x14ac:dyDescent="0.25">
      <c r="B66" s="3"/>
      <c r="C66" s="3"/>
      <c r="D66" s="2"/>
      <c r="E66" s="2"/>
      <c r="F66" s="2"/>
      <c r="G66" s="4"/>
      <c r="I66" s="2"/>
      <c r="J66" s="2"/>
      <c r="K66" s="4"/>
      <c r="N66"/>
      <c r="O66"/>
      <c r="P66"/>
      <c r="Q66"/>
      <c r="R66"/>
      <c r="S66"/>
      <c r="T66"/>
    </row>
    <row r="67" spans="2:20" s="1" customFormat="1" ht="20.100000000000001" customHeight="1" x14ac:dyDescent="0.25">
      <c r="B67" s="3"/>
      <c r="C67" s="3"/>
      <c r="D67" s="2"/>
      <c r="E67" s="2"/>
      <c r="F67" s="2"/>
      <c r="G67" s="4"/>
      <c r="I67" s="2"/>
      <c r="J67" s="2"/>
      <c r="K67" s="4"/>
      <c r="N67"/>
      <c r="O67"/>
      <c r="P67"/>
      <c r="Q67"/>
      <c r="R67"/>
      <c r="S67"/>
      <c r="T67"/>
    </row>
    <row r="68" spans="2:20" s="1" customFormat="1" ht="20.100000000000001" customHeight="1" x14ac:dyDescent="0.25">
      <c r="B68" s="3"/>
      <c r="C68" s="3"/>
      <c r="D68" s="2"/>
      <c r="E68" s="2"/>
      <c r="F68" s="2"/>
      <c r="G68" s="4"/>
      <c r="I68" s="2"/>
      <c r="J68" s="2"/>
      <c r="K68" s="4"/>
      <c r="N68"/>
      <c r="O68"/>
      <c r="P68"/>
      <c r="Q68"/>
      <c r="R68"/>
      <c r="S68"/>
      <c r="T68"/>
    </row>
    <row r="69" spans="2:20" s="1" customFormat="1" ht="20.100000000000001" customHeight="1" x14ac:dyDescent="0.25">
      <c r="B69" s="3"/>
      <c r="C69" s="3"/>
      <c r="D69" s="2"/>
      <c r="E69" s="2"/>
      <c r="F69" s="2"/>
      <c r="G69" s="4"/>
      <c r="I69" s="2"/>
      <c r="J69" s="2"/>
      <c r="K69" s="4"/>
      <c r="N69"/>
      <c r="O69"/>
      <c r="P69"/>
      <c r="Q69"/>
      <c r="R69"/>
      <c r="S69"/>
      <c r="T69"/>
    </row>
    <row r="70" spans="2:20" s="1" customFormat="1" ht="20.100000000000001" customHeight="1" x14ac:dyDescent="0.25">
      <c r="B70" s="3"/>
      <c r="C70" s="3"/>
      <c r="D70" s="2"/>
      <c r="E70" s="2"/>
      <c r="F70" s="2"/>
      <c r="G70" s="4"/>
      <c r="I70" s="2"/>
      <c r="J70" s="2"/>
      <c r="K70" s="4"/>
      <c r="N70"/>
      <c r="O70"/>
      <c r="P70"/>
      <c r="Q70"/>
      <c r="R70"/>
      <c r="S70"/>
      <c r="T70"/>
    </row>
    <row r="71" spans="2:20" s="1" customFormat="1" ht="20.100000000000001" customHeight="1" x14ac:dyDescent="0.25">
      <c r="B71" s="3"/>
      <c r="C71" s="3"/>
      <c r="D71" s="2"/>
      <c r="E71" s="2"/>
      <c r="F71" s="2"/>
      <c r="G71" s="4"/>
      <c r="I71" s="2"/>
      <c r="J71" s="2"/>
      <c r="K71" s="4"/>
      <c r="N71"/>
      <c r="O71"/>
      <c r="P71"/>
      <c r="Q71"/>
      <c r="R71"/>
      <c r="S71"/>
      <c r="T71"/>
    </row>
    <row r="72" spans="2:20" s="1" customFormat="1" ht="20.100000000000001" customHeight="1" x14ac:dyDescent="0.25">
      <c r="B72" s="3"/>
      <c r="C72" s="3"/>
      <c r="D72" s="2"/>
      <c r="E72" s="2"/>
      <c r="F72" s="2"/>
      <c r="G72" s="4"/>
      <c r="I72" s="2"/>
      <c r="J72" s="2"/>
      <c r="K72" s="4"/>
      <c r="N72"/>
      <c r="O72"/>
      <c r="P72"/>
      <c r="Q72"/>
      <c r="R72"/>
      <c r="S72"/>
      <c r="T72"/>
    </row>
    <row r="73" spans="2:20" s="1" customFormat="1" ht="20.100000000000001" customHeight="1" x14ac:dyDescent="0.25">
      <c r="B73" s="3"/>
      <c r="C73" s="3"/>
      <c r="D73" s="2"/>
      <c r="E73" s="2"/>
      <c r="F73" s="2"/>
      <c r="G73" s="4"/>
      <c r="I73" s="2"/>
      <c r="J73" s="2"/>
      <c r="K73" s="4"/>
      <c r="N73"/>
      <c r="O73"/>
      <c r="P73"/>
      <c r="Q73"/>
      <c r="R73"/>
      <c r="S73"/>
      <c r="T73"/>
    </row>
  </sheetData>
  <mergeCells count="5">
    <mergeCell ref="B1:G1"/>
    <mergeCell ref="B4:G4"/>
    <mergeCell ref="B5:B13"/>
    <mergeCell ref="B14:B37"/>
    <mergeCell ref="A40:B40"/>
  </mergeCells>
  <pageMargins left="0.7" right="0.7" top="0.75" bottom="0.75" header="0.3" footer="0.3"/>
  <pageSetup paperSize="9" scale="6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zoomScale="110" zoomScaleNormal="110" workbookViewId="0">
      <pane ySplit="3" topLeftCell="A4" activePane="bottomLeft" state="frozen"/>
      <selection pane="bottomLeft" activeCell="N28" sqref="N28"/>
    </sheetView>
  </sheetViews>
  <sheetFormatPr baseColWidth="10" defaultColWidth="9.140625" defaultRowHeight="15" x14ac:dyDescent="0.25"/>
  <cols>
    <col min="1" max="1" width="5.7109375" style="1" customWidth="1"/>
    <col min="2" max="2" width="9.140625" style="3"/>
    <col min="3" max="3" width="29.7109375" style="3" customWidth="1"/>
    <col min="4" max="5" width="12.7109375" style="2" customWidth="1"/>
    <col min="6" max="6" width="12.7109375" style="2" hidden="1" customWidth="1"/>
    <col min="7" max="7" width="18.7109375" style="4" customWidth="1"/>
    <col min="8" max="8" width="3.7109375" style="1" customWidth="1"/>
    <col min="9" max="10" width="14.7109375" style="2" customWidth="1"/>
    <col min="11" max="11" width="14.7109375" style="4" customWidth="1"/>
    <col min="12" max="13" width="9.140625" style="1"/>
  </cols>
  <sheetData>
    <row r="1" spans="2:20" ht="20.100000000000001" customHeight="1" x14ac:dyDescent="0.25">
      <c r="B1" s="28" t="s">
        <v>15</v>
      </c>
      <c r="C1" s="28"/>
      <c r="D1" s="28"/>
      <c r="E1" s="28"/>
      <c r="F1" s="28"/>
      <c r="G1" s="28"/>
    </row>
    <row r="2" spans="2:20" ht="5.0999999999999996" customHeight="1" x14ac:dyDescent="0.25">
      <c r="B2" s="17"/>
      <c r="C2" s="17"/>
      <c r="D2" s="17"/>
      <c r="E2" s="17"/>
      <c r="F2" s="17"/>
      <c r="G2" s="17"/>
    </row>
    <row r="3" spans="2:20" ht="20.100000000000001" customHeight="1" x14ac:dyDescent="0.25">
      <c r="C3" s="2"/>
      <c r="D3" s="13" t="s">
        <v>1</v>
      </c>
      <c r="E3" s="13" t="s">
        <v>2</v>
      </c>
      <c r="F3" s="13" t="s">
        <v>3</v>
      </c>
      <c r="G3" s="13" t="s">
        <v>6</v>
      </c>
      <c r="H3" s="6"/>
      <c r="I3" s="13" t="s">
        <v>38</v>
      </c>
      <c r="J3" s="13" t="s">
        <v>39</v>
      </c>
      <c r="K3" s="16" t="s">
        <v>40</v>
      </c>
      <c r="L3" s="5"/>
      <c r="M3" s="5"/>
      <c r="N3" s="5"/>
      <c r="O3" s="5"/>
      <c r="P3" s="5"/>
      <c r="Q3" s="5"/>
      <c r="R3" s="5"/>
      <c r="S3" s="5"/>
      <c r="T3" s="5"/>
    </row>
    <row r="4" spans="2:20" s="1" customFormat="1" ht="20.100000000000001" customHeight="1" x14ac:dyDescent="0.25">
      <c r="B4" s="34" t="s">
        <v>42</v>
      </c>
      <c r="C4" s="35"/>
      <c r="D4" s="35"/>
      <c r="E4" s="35"/>
      <c r="F4" s="35"/>
      <c r="G4" s="36"/>
      <c r="I4" s="33"/>
      <c r="J4" s="33"/>
      <c r="K4" s="33"/>
      <c r="N4"/>
      <c r="O4"/>
      <c r="P4"/>
      <c r="Q4"/>
      <c r="R4"/>
      <c r="S4"/>
      <c r="T4"/>
    </row>
    <row r="5" spans="2:20" s="1" customFormat="1" ht="20.100000000000001" customHeight="1" x14ac:dyDescent="0.25">
      <c r="B5" s="30" t="s">
        <v>0</v>
      </c>
      <c r="C5" s="9" t="s">
        <v>5</v>
      </c>
      <c r="D5" s="10">
        <v>16</v>
      </c>
      <c r="E5" s="10">
        <v>16</v>
      </c>
      <c r="F5" s="10">
        <f>(D5-E5)</f>
        <v>0</v>
      </c>
      <c r="G5" s="11">
        <f>(E5/D5)</f>
        <v>1</v>
      </c>
      <c r="I5" s="10">
        <f>(E5-J5)</f>
        <v>16</v>
      </c>
      <c r="J5" s="10">
        <v>0</v>
      </c>
      <c r="K5" s="11">
        <f t="shared" ref="K5:K33" si="0">(J5/E5)</f>
        <v>0</v>
      </c>
      <c r="N5"/>
      <c r="O5"/>
      <c r="P5"/>
      <c r="Q5"/>
      <c r="R5"/>
      <c r="S5"/>
      <c r="T5"/>
    </row>
    <row r="6" spans="2:20" s="1" customFormat="1" ht="20.100000000000001" customHeight="1" x14ac:dyDescent="0.25">
      <c r="B6" s="30"/>
      <c r="C6" s="9" t="s">
        <v>7</v>
      </c>
      <c r="D6" s="10">
        <v>16</v>
      </c>
      <c r="E6" s="10">
        <v>16</v>
      </c>
      <c r="F6" s="10">
        <f t="shared" ref="F6:F35" si="1">(D6-E6)</f>
        <v>0</v>
      </c>
      <c r="G6" s="11">
        <f>(E6/D6)</f>
        <v>1</v>
      </c>
      <c r="I6" s="10">
        <f t="shared" ref="I6:I35" si="2">(E6-J6)</f>
        <v>16</v>
      </c>
      <c r="J6" s="10">
        <v>0</v>
      </c>
      <c r="K6" s="11">
        <f t="shared" si="0"/>
        <v>0</v>
      </c>
      <c r="N6"/>
      <c r="O6"/>
      <c r="P6"/>
      <c r="Q6"/>
      <c r="R6"/>
      <c r="S6"/>
      <c r="T6"/>
    </row>
    <row r="7" spans="2:20" s="1" customFormat="1" ht="20.100000000000001" customHeight="1" x14ac:dyDescent="0.25">
      <c r="B7" s="30"/>
      <c r="C7" s="9" t="s">
        <v>8</v>
      </c>
      <c r="D7" s="10">
        <v>16</v>
      </c>
      <c r="E7" s="10">
        <v>15</v>
      </c>
      <c r="F7" s="10">
        <f t="shared" si="1"/>
        <v>1</v>
      </c>
      <c r="G7" s="11">
        <f t="shared" ref="G7:G35" si="3">(E7/D7)</f>
        <v>0.9375</v>
      </c>
      <c r="I7" s="10">
        <f t="shared" si="2"/>
        <v>15</v>
      </c>
      <c r="J7" s="10">
        <v>0</v>
      </c>
      <c r="K7" s="11">
        <f t="shared" si="0"/>
        <v>0</v>
      </c>
      <c r="N7"/>
      <c r="O7"/>
      <c r="P7"/>
      <c r="Q7"/>
      <c r="R7"/>
      <c r="S7"/>
      <c r="T7"/>
    </row>
    <row r="8" spans="2:20" s="1" customFormat="1" ht="20.100000000000001" customHeight="1" x14ac:dyDescent="0.25">
      <c r="B8" s="30"/>
      <c r="C8" s="9" t="s">
        <v>9</v>
      </c>
      <c r="D8" s="10">
        <v>16</v>
      </c>
      <c r="E8" s="10">
        <v>15</v>
      </c>
      <c r="F8" s="10">
        <f t="shared" si="1"/>
        <v>1</v>
      </c>
      <c r="G8" s="11">
        <f t="shared" si="3"/>
        <v>0.9375</v>
      </c>
      <c r="I8" s="10">
        <f t="shared" si="2"/>
        <v>15</v>
      </c>
      <c r="J8" s="10">
        <v>0</v>
      </c>
      <c r="K8" s="11">
        <f t="shared" si="0"/>
        <v>0</v>
      </c>
      <c r="N8"/>
      <c r="O8"/>
      <c r="P8"/>
      <c r="Q8"/>
      <c r="R8"/>
      <c r="S8"/>
      <c r="T8"/>
    </row>
    <row r="9" spans="2:20" s="1" customFormat="1" ht="20.100000000000001" customHeight="1" x14ac:dyDescent="0.25">
      <c r="B9" s="30"/>
      <c r="C9" s="9" t="s">
        <v>10</v>
      </c>
      <c r="D9" s="10">
        <v>16</v>
      </c>
      <c r="E9" s="10">
        <v>17</v>
      </c>
      <c r="F9" s="10">
        <f t="shared" si="1"/>
        <v>-1</v>
      </c>
      <c r="G9" s="11">
        <f t="shared" si="3"/>
        <v>1.0625</v>
      </c>
      <c r="I9" s="10">
        <f t="shared" si="2"/>
        <v>17</v>
      </c>
      <c r="J9" s="10">
        <v>0</v>
      </c>
      <c r="K9" s="11">
        <f t="shared" si="0"/>
        <v>0</v>
      </c>
      <c r="N9"/>
      <c r="O9"/>
      <c r="P9"/>
      <c r="Q9"/>
      <c r="R9"/>
      <c r="S9"/>
      <c r="T9"/>
    </row>
    <row r="10" spans="2:20" s="1" customFormat="1" ht="20.100000000000001" customHeight="1" x14ac:dyDescent="0.25">
      <c r="B10" s="30"/>
      <c r="C10" s="9" t="s">
        <v>11</v>
      </c>
      <c r="D10" s="10">
        <v>10</v>
      </c>
      <c r="E10" s="10">
        <v>11</v>
      </c>
      <c r="F10" s="10">
        <f t="shared" si="1"/>
        <v>-1</v>
      </c>
      <c r="G10" s="11">
        <f t="shared" si="3"/>
        <v>1.1000000000000001</v>
      </c>
      <c r="I10" s="10">
        <f t="shared" si="2"/>
        <v>11</v>
      </c>
      <c r="J10" s="10">
        <v>0</v>
      </c>
      <c r="K10" s="11">
        <f t="shared" si="0"/>
        <v>0</v>
      </c>
      <c r="N10"/>
      <c r="O10"/>
      <c r="P10"/>
      <c r="Q10"/>
      <c r="R10"/>
      <c r="S10"/>
      <c r="T10"/>
    </row>
    <row r="11" spans="2:20" s="1" customFormat="1" ht="20.100000000000001" customHeight="1" x14ac:dyDescent="0.25">
      <c r="B11" s="30"/>
      <c r="C11" s="9" t="s">
        <v>12</v>
      </c>
      <c r="D11" s="10">
        <v>10</v>
      </c>
      <c r="E11" s="10">
        <v>12</v>
      </c>
      <c r="F11" s="10">
        <f t="shared" si="1"/>
        <v>-2</v>
      </c>
      <c r="G11" s="11">
        <f t="shared" si="3"/>
        <v>1.2</v>
      </c>
      <c r="I11" s="10">
        <f t="shared" si="2"/>
        <v>12</v>
      </c>
      <c r="J11" s="10">
        <v>0</v>
      </c>
      <c r="K11" s="11">
        <f t="shared" si="0"/>
        <v>0</v>
      </c>
      <c r="N11"/>
      <c r="O11"/>
      <c r="P11"/>
      <c r="Q11"/>
      <c r="R11"/>
      <c r="S11"/>
      <c r="T11"/>
    </row>
    <row r="12" spans="2:20" s="1" customFormat="1" ht="20.100000000000001" customHeight="1" x14ac:dyDescent="0.25">
      <c r="B12" s="30"/>
      <c r="C12" s="9" t="s">
        <v>13</v>
      </c>
      <c r="D12" s="10">
        <v>10</v>
      </c>
      <c r="E12" s="10">
        <v>12</v>
      </c>
      <c r="F12" s="10">
        <f t="shared" si="1"/>
        <v>-2</v>
      </c>
      <c r="G12" s="11">
        <f t="shared" si="3"/>
        <v>1.2</v>
      </c>
      <c r="I12" s="10">
        <f t="shared" si="2"/>
        <v>12</v>
      </c>
      <c r="J12" s="10">
        <v>0</v>
      </c>
      <c r="K12" s="11">
        <f t="shared" si="0"/>
        <v>0</v>
      </c>
      <c r="N12"/>
      <c r="O12"/>
      <c r="P12"/>
      <c r="Q12"/>
      <c r="R12"/>
      <c r="S12"/>
      <c r="T12"/>
    </row>
    <row r="13" spans="2:20" s="1" customFormat="1" ht="29.1" customHeight="1" x14ac:dyDescent="0.25">
      <c r="B13" s="30" t="s">
        <v>14</v>
      </c>
      <c r="C13" s="12" t="s">
        <v>16</v>
      </c>
      <c r="D13" s="10">
        <v>90</v>
      </c>
      <c r="E13" s="10">
        <v>50</v>
      </c>
      <c r="F13" s="10">
        <f t="shared" si="1"/>
        <v>40</v>
      </c>
      <c r="G13" s="11">
        <f t="shared" si="3"/>
        <v>0.55555555555555558</v>
      </c>
      <c r="I13" s="10">
        <f t="shared" si="2"/>
        <v>50</v>
      </c>
      <c r="J13" s="10">
        <v>0</v>
      </c>
      <c r="K13" s="11">
        <f t="shared" si="0"/>
        <v>0</v>
      </c>
      <c r="N13"/>
      <c r="O13"/>
      <c r="P13"/>
      <c r="Q13"/>
      <c r="R13"/>
      <c r="S13"/>
      <c r="T13"/>
    </row>
    <row r="14" spans="2:20" s="1" customFormat="1" ht="20.100000000000001" customHeight="1" x14ac:dyDescent="0.25">
      <c r="B14" s="30"/>
      <c r="C14" s="9" t="s">
        <v>17</v>
      </c>
      <c r="D14" s="10">
        <v>36</v>
      </c>
      <c r="E14" s="10">
        <v>37</v>
      </c>
      <c r="F14" s="10">
        <f t="shared" si="1"/>
        <v>-1</v>
      </c>
      <c r="G14" s="11">
        <f t="shared" si="3"/>
        <v>1.0277777777777777</v>
      </c>
      <c r="I14" s="10">
        <f t="shared" si="2"/>
        <v>37</v>
      </c>
      <c r="J14" s="10">
        <v>0</v>
      </c>
      <c r="K14" s="11">
        <f t="shared" si="0"/>
        <v>0</v>
      </c>
      <c r="N14"/>
      <c r="O14"/>
      <c r="P14"/>
      <c r="Q14"/>
      <c r="R14"/>
      <c r="S14"/>
      <c r="T14"/>
    </row>
    <row r="15" spans="2:20" s="1" customFormat="1" ht="20.100000000000001" customHeight="1" x14ac:dyDescent="0.25">
      <c r="B15" s="30"/>
      <c r="C15" s="9" t="s">
        <v>18</v>
      </c>
      <c r="D15" s="10">
        <v>30</v>
      </c>
      <c r="E15" s="10">
        <v>29</v>
      </c>
      <c r="F15" s="10">
        <f t="shared" si="1"/>
        <v>1</v>
      </c>
      <c r="G15" s="11">
        <f t="shared" si="3"/>
        <v>0.96666666666666667</v>
      </c>
      <c r="I15" s="10">
        <f t="shared" si="2"/>
        <v>29</v>
      </c>
      <c r="J15" s="10">
        <v>0</v>
      </c>
      <c r="K15" s="11">
        <f t="shared" si="0"/>
        <v>0</v>
      </c>
      <c r="N15"/>
      <c r="O15"/>
      <c r="P15"/>
      <c r="Q15"/>
      <c r="R15"/>
      <c r="S15"/>
      <c r="T15"/>
    </row>
    <row r="16" spans="2:20" s="1" customFormat="1" ht="20.100000000000001" customHeight="1" x14ac:dyDescent="0.25">
      <c r="B16" s="30"/>
      <c r="C16" s="9" t="s">
        <v>20</v>
      </c>
      <c r="D16" s="10">
        <v>45</v>
      </c>
      <c r="E16" s="10">
        <v>46</v>
      </c>
      <c r="F16" s="10">
        <f t="shared" si="1"/>
        <v>-1</v>
      </c>
      <c r="G16" s="11">
        <f t="shared" si="3"/>
        <v>1.0222222222222221</v>
      </c>
      <c r="I16" s="10">
        <f t="shared" si="2"/>
        <v>46</v>
      </c>
      <c r="J16" s="10">
        <v>0</v>
      </c>
      <c r="K16" s="11">
        <f t="shared" si="0"/>
        <v>0</v>
      </c>
      <c r="N16"/>
      <c r="O16"/>
      <c r="P16"/>
      <c r="Q16"/>
      <c r="R16"/>
      <c r="S16"/>
      <c r="T16"/>
    </row>
    <row r="17" spans="2:20" s="1" customFormat="1" ht="20.100000000000001" customHeight="1" x14ac:dyDescent="0.25">
      <c r="B17" s="30"/>
      <c r="C17" s="9" t="s">
        <v>21</v>
      </c>
      <c r="D17" s="10">
        <v>15</v>
      </c>
      <c r="E17" s="10">
        <v>16</v>
      </c>
      <c r="F17" s="10">
        <f t="shared" si="1"/>
        <v>-1</v>
      </c>
      <c r="G17" s="11">
        <f t="shared" si="3"/>
        <v>1.0666666666666667</v>
      </c>
      <c r="I17" s="10">
        <f t="shared" si="2"/>
        <v>16</v>
      </c>
      <c r="J17" s="10">
        <v>0</v>
      </c>
      <c r="K17" s="11">
        <f t="shared" si="0"/>
        <v>0</v>
      </c>
      <c r="N17"/>
      <c r="O17"/>
      <c r="P17"/>
      <c r="Q17"/>
      <c r="R17"/>
      <c r="S17"/>
      <c r="T17"/>
    </row>
    <row r="18" spans="2:20" s="1" customFormat="1" ht="20.100000000000001" customHeight="1" x14ac:dyDescent="0.25">
      <c r="B18" s="30"/>
      <c r="C18" s="9" t="s">
        <v>22</v>
      </c>
      <c r="D18" s="10">
        <v>45</v>
      </c>
      <c r="E18" s="10">
        <v>46</v>
      </c>
      <c r="F18" s="10">
        <f t="shared" si="1"/>
        <v>-1</v>
      </c>
      <c r="G18" s="11">
        <f t="shared" si="3"/>
        <v>1.0222222222222221</v>
      </c>
      <c r="I18" s="10">
        <f t="shared" si="2"/>
        <v>43</v>
      </c>
      <c r="J18" s="24">
        <v>3</v>
      </c>
      <c r="K18" s="11">
        <f t="shared" si="0"/>
        <v>6.5217391304347824E-2</v>
      </c>
      <c r="N18"/>
      <c r="O18"/>
      <c r="P18"/>
      <c r="Q18"/>
      <c r="R18"/>
      <c r="S18"/>
      <c r="T18"/>
    </row>
    <row r="19" spans="2:20" s="1" customFormat="1" ht="20.100000000000001" customHeight="1" x14ac:dyDescent="0.25">
      <c r="B19" s="30"/>
      <c r="C19" s="9" t="s">
        <v>23</v>
      </c>
      <c r="D19" s="10">
        <v>20</v>
      </c>
      <c r="E19" s="10">
        <v>17</v>
      </c>
      <c r="F19" s="10">
        <f t="shared" si="1"/>
        <v>3</v>
      </c>
      <c r="G19" s="11">
        <f t="shared" si="3"/>
        <v>0.85</v>
      </c>
      <c r="I19" s="10">
        <f t="shared" si="2"/>
        <v>17</v>
      </c>
      <c r="J19" s="10">
        <v>0</v>
      </c>
      <c r="K19" s="11">
        <f t="shared" si="0"/>
        <v>0</v>
      </c>
      <c r="N19"/>
      <c r="O19"/>
      <c r="P19"/>
      <c r="Q19"/>
      <c r="R19"/>
      <c r="S19"/>
      <c r="T19"/>
    </row>
    <row r="20" spans="2:20" s="1" customFormat="1" ht="20.100000000000001" customHeight="1" x14ac:dyDescent="0.25">
      <c r="B20" s="30"/>
      <c r="C20" s="9" t="s">
        <v>24</v>
      </c>
      <c r="D20" s="10">
        <v>30</v>
      </c>
      <c r="E20" s="10">
        <v>31</v>
      </c>
      <c r="F20" s="10">
        <f t="shared" si="1"/>
        <v>-1</v>
      </c>
      <c r="G20" s="11">
        <f t="shared" si="3"/>
        <v>1.0333333333333334</v>
      </c>
      <c r="I20" s="10">
        <f t="shared" si="2"/>
        <v>31</v>
      </c>
      <c r="J20" s="10">
        <v>0</v>
      </c>
      <c r="K20" s="11">
        <f t="shared" si="0"/>
        <v>0</v>
      </c>
      <c r="N20"/>
      <c r="O20"/>
      <c r="P20"/>
      <c r="Q20"/>
      <c r="R20"/>
      <c r="S20"/>
      <c r="T20"/>
    </row>
    <row r="21" spans="2:20" s="1" customFormat="1" ht="20.100000000000001" customHeight="1" x14ac:dyDescent="0.25">
      <c r="B21" s="30"/>
      <c r="C21" s="9" t="s">
        <v>25</v>
      </c>
      <c r="D21" s="10">
        <v>30</v>
      </c>
      <c r="E21" s="10">
        <v>30</v>
      </c>
      <c r="F21" s="10">
        <f t="shared" si="1"/>
        <v>0</v>
      </c>
      <c r="G21" s="11">
        <f t="shared" si="3"/>
        <v>1</v>
      </c>
      <c r="I21" s="10">
        <f t="shared" si="2"/>
        <v>30</v>
      </c>
      <c r="J21" s="10">
        <v>0</v>
      </c>
      <c r="K21" s="11">
        <f t="shared" si="0"/>
        <v>0</v>
      </c>
      <c r="N21"/>
      <c r="O21"/>
      <c r="P21"/>
      <c r="Q21"/>
      <c r="R21"/>
      <c r="S21"/>
      <c r="T21"/>
    </row>
    <row r="22" spans="2:20" s="1" customFormat="1" ht="20.100000000000001" customHeight="1" x14ac:dyDescent="0.25">
      <c r="B22" s="30"/>
      <c r="C22" s="9" t="s">
        <v>26</v>
      </c>
      <c r="D22" s="10">
        <v>15</v>
      </c>
      <c r="E22" s="10">
        <v>15</v>
      </c>
      <c r="F22" s="10">
        <f t="shared" si="1"/>
        <v>0</v>
      </c>
      <c r="G22" s="11">
        <f t="shared" si="3"/>
        <v>1</v>
      </c>
      <c r="I22" s="10">
        <f t="shared" si="2"/>
        <v>15</v>
      </c>
      <c r="J22" s="10">
        <v>0</v>
      </c>
      <c r="K22" s="11">
        <f t="shared" si="0"/>
        <v>0</v>
      </c>
      <c r="N22"/>
      <c r="O22"/>
      <c r="P22"/>
      <c r="Q22"/>
      <c r="R22"/>
      <c r="S22"/>
      <c r="T22"/>
    </row>
    <row r="23" spans="2:20" s="1" customFormat="1" ht="20.100000000000001" customHeight="1" x14ac:dyDescent="0.25">
      <c r="B23" s="30"/>
      <c r="C23" s="9" t="s">
        <v>27</v>
      </c>
      <c r="D23" s="10">
        <v>15</v>
      </c>
      <c r="E23" s="10">
        <v>16</v>
      </c>
      <c r="F23" s="10">
        <f t="shared" si="1"/>
        <v>-1</v>
      </c>
      <c r="G23" s="11">
        <f t="shared" si="3"/>
        <v>1.0666666666666667</v>
      </c>
      <c r="I23" s="10">
        <f t="shared" si="2"/>
        <v>16</v>
      </c>
      <c r="J23" s="10">
        <v>0</v>
      </c>
      <c r="K23" s="11">
        <f t="shared" si="0"/>
        <v>0</v>
      </c>
      <c r="N23"/>
      <c r="O23"/>
      <c r="P23"/>
      <c r="Q23"/>
      <c r="R23"/>
      <c r="S23"/>
      <c r="T23"/>
    </row>
    <row r="24" spans="2:20" s="1" customFormat="1" ht="20.100000000000001" customHeight="1" x14ac:dyDescent="0.25">
      <c r="B24" s="30"/>
      <c r="C24" s="9" t="s">
        <v>32</v>
      </c>
      <c r="D24" s="10">
        <v>10</v>
      </c>
      <c r="E24" s="10">
        <v>10</v>
      </c>
      <c r="F24" s="10">
        <f t="shared" si="1"/>
        <v>0</v>
      </c>
      <c r="G24" s="11">
        <f t="shared" si="3"/>
        <v>1</v>
      </c>
      <c r="I24" s="10">
        <f t="shared" si="2"/>
        <v>10</v>
      </c>
      <c r="J24" s="10">
        <v>0</v>
      </c>
      <c r="K24" s="11">
        <f t="shared" si="0"/>
        <v>0</v>
      </c>
      <c r="N24"/>
      <c r="O24"/>
      <c r="P24"/>
      <c r="Q24"/>
      <c r="R24"/>
      <c r="S24"/>
      <c r="T24"/>
    </row>
    <row r="25" spans="2:20" s="1" customFormat="1" ht="20.100000000000001" customHeight="1" x14ac:dyDescent="0.25">
      <c r="B25" s="30"/>
      <c r="C25" s="9" t="s">
        <v>33</v>
      </c>
      <c r="D25" s="10">
        <v>10</v>
      </c>
      <c r="E25" s="10">
        <v>11</v>
      </c>
      <c r="F25" s="10">
        <f t="shared" si="1"/>
        <v>-1</v>
      </c>
      <c r="G25" s="11">
        <f t="shared" si="3"/>
        <v>1.1000000000000001</v>
      </c>
      <c r="I25" s="10">
        <f t="shared" si="2"/>
        <v>11</v>
      </c>
      <c r="J25" s="10">
        <v>0</v>
      </c>
      <c r="K25" s="11">
        <f t="shared" si="0"/>
        <v>0</v>
      </c>
      <c r="N25"/>
      <c r="O25"/>
      <c r="P25"/>
      <c r="Q25"/>
      <c r="R25"/>
      <c r="S25"/>
      <c r="T25"/>
    </row>
    <row r="26" spans="2:20" s="1" customFormat="1" ht="20.100000000000001" customHeight="1" x14ac:dyDescent="0.25">
      <c r="B26" s="30"/>
      <c r="C26" s="9" t="s">
        <v>34</v>
      </c>
      <c r="D26" s="10">
        <v>10</v>
      </c>
      <c r="E26" s="10">
        <v>11</v>
      </c>
      <c r="F26" s="10">
        <f t="shared" si="1"/>
        <v>-1</v>
      </c>
      <c r="G26" s="11">
        <f t="shared" si="3"/>
        <v>1.1000000000000001</v>
      </c>
      <c r="I26" s="10">
        <f t="shared" si="2"/>
        <v>11</v>
      </c>
      <c r="J26" s="10">
        <v>0</v>
      </c>
      <c r="K26" s="11">
        <f t="shared" si="0"/>
        <v>0</v>
      </c>
      <c r="N26"/>
      <c r="O26"/>
      <c r="P26"/>
      <c r="Q26"/>
      <c r="R26"/>
      <c r="S26"/>
      <c r="T26"/>
    </row>
    <row r="27" spans="2:20" s="1" customFormat="1" ht="20.100000000000001" customHeight="1" x14ac:dyDescent="0.25">
      <c r="B27" s="30"/>
      <c r="C27" s="9" t="s">
        <v>46</v>
      </c>
      <c r="D27" s="18">
        <v>0</v>
      </c>
      <c r="E27" s="18">
        <v>1</v>
      </c>
      <c r="F27" s="22">
        <f t="shared" si="1"/>
        <v>-1</v>
      </c>
      <c r="G27" s="11"/>
      <c r="I27" s="22">
        <f t="shared" si="2"/>
        <v>1</v>
      </c>
      <c r="J27" s="22">
        <v>0</v>
      </c>
      <c r="K27" s="11">
        <f t="shared" si="0"/>
        <v>0</v>
      </c>
      <c r="N27"/>
      <c r="O27"/>
      <c r="P27"/>
      <c r="Q27"/>
      <c r="R27"/>
      <c r="S27"/>
      <c r="T27"/>
    </row>
    <row r="28" spans="2:20" s="1" customFormat="1" ht="20.100000000000001" customHeight="1" x14ac:dyDescent="0.25">
      <c r="B28" s="30"/>
      <c r="C28" s="9" t="s">
        <v>47</v>
      </c>
      <c r="D28" s="18">
        <v>0</v>
      </c>
      <c r="E28" s="18">
        <v>1</v>
      </c>
      <c r="F28" s="22">
        <f t="shared" si="1"/>
        <v>-1</v>
      </c>
      <c r="G28" s="11"/>
      <c r="I28" s="22">
        <f t="shared" si="2"/>
        <v>1</v>
      </c>
      <c r="J28" s="22">
        <v>0</v>
      </c>
      <c r="K28" s="11">
        <f t="shared" si="0"/>
        <v>0</v>
      </c>
      <c r="N28"/>
      <c r="O28"/>
      <c r="P28"/>
      <c r="Q28"/>
      <c r="R28"/>
      <c r="S28"/>
      <c r="T28"/>
    </row>
    <row r="29" spans="2:20" s="1" customFormat="1" ht="20.100000000000001" customHeight="1" x14ac:dyDescent="0.25">
      <c r="B29" s="30"/>
      <c r="C29" s="9" t="s">
        <v>29</v>
      </c>
      <c r="D29" s="18">
        <v>10</v>
      </c>
      <c r="E29" s="10">
        <v>10</v>
      </c>
      <c r="F29" s="10">
        <f t="shared" si="1"/>
        <v>0</v>
      </c>
      <c r="G29" s="11">
        <f t="shared" si="3"/>
        <v>1</v>
      </c>
      <c r="I29" s="10">
        <f t="shared" si="2"/>
        <v>10</v>
      </c>
      <c r="J29" s="10">
        <v>0</v>
      </c>
      <c r="K29" s="11">
        <f t="shared" si="0"/>
        <v>0</v>
      </c>
      <c r="N29"/>
      <c r="O29"/>
      <c r="P29"/>
      <c r="Q29"/>
      <c r="R29"/>
      <c r="S29"/>
      <c r="T29"/>
    </row>
    <row r="30" spans="2:20" s="1" customFormat="1" ht="20.100000000000001" customHeight="1" x14ac:dyDescent="0.25">
      <c r="B30" s="30"/>
      <c r="C30" s="9" t="s">
        <v>30</v>
      </c>
      <c r="D30" s="10">
        <v>10</v>
      </c>
      <c r="E30" s="10">
        <v>49</v>
      </c>
      <c r="F30" s="10">
        <f t="shared" si="1"/>
        <v>-39</v>
      </c>
      <c r="G30" s="11">
        <f t="shared" si="3"/>
        <v>4.9000000000000004</v>
      </c>
      <c r="I30" s="10">
        <f t="shared" si="2"/>
        <v>48</v>
      </c>
      <c r="J30" s="24">
        <v>1</v>
      </c>
      <c r="K30" s="11">
        <f t="shared" si="0"/>
        <v>2.0408163265306121E-2</v>
      </c>
      <c r="N30"/>
      <c r="O30"/>
      <c r="P30"/>
      <c r="Q30"/>
      <c r="R30"/>
      <c r="S30"/>
      <c r="T30"/>
    </row>
    <row r="31" spans="2:20" s="1" customFormat="1" ht="20.100000000000001" customHeight="1" x14ac:dyDescent="0.25">
      <c r="B31" s="30"/>
      <c r="C31" s="9" t="s">
        <v>31</v>
      </c>
      <c r="D31" s="10">
        <v>0</v>
      </c>
      <c r="E31" s="10">
        <v>9</v>
      </c>
      <c r="F31" s="10">
        <f t="shared" si="1"/>
        <v>-9</v>
      </c>
      <c r="G31" s="11"/>
      <c r="I31" s="10">
        <f t="shared" si="2"/>
        <v>9</v>
      </c>
      <c r="J31" s="10">
        <v>0</v>
      </c>
      <c r="K31" s="11">
        <f t="shared" si="0"/>
        <v>0</v>
      </c>
      <c r="N31"/>
      <c r="O31"/>
      <c r="P31"/>
      <c r="Q31"/>
      <c r="R31"/>
      <c r="S31"/>
      <c r="T31"/>
    </row>
    <row r="32" spans="2:20" s="1" customFormat="1" ht="20.100000000000001" customHeight="1" x14ac:dyDescent="0.25">
      <c r="B32" s="30"/>
      <c r="C32" s="9" t="s">
        <v>35</v>
      </c>
      <c r="D32" s="10">
        <v>20</v>
      </c>
      <c r="E32" s="10">
        <v>23</v>
      </c>
      <c r="F32" s="10">
        <f t="shared" si="1"/>
        <v>-3</v>
      </c>
      <c r="G32" s="11">
        <f t="shared" si="3"/>
        <v>1.1499999999999999</v>
      </c>
      <c r="I32" s="10">
        <f t="shared" si="2"/>
        <v>23</v>
      </c>
      <c r="J32" s="10">
        <v>0</v>
      </c>
      <c r="K32" s="11">
        <f t="shared" si="0"/>
        <v>0</v>
      </c>
      <c r="N32"/>
      <c r="O32"/>
      <c r="P32"/>
      <c r="Q32"/>
      <c r="R32"/>
      <c r="S32"/>
      <c r="T32"/>
    </row>
    <row r="33" spans="1:20" s="1" customFormat="1" ht="20.100000000000001" customHeight="1" x14ac:dyDescent="0.25">
      <c r="B33" s="30"/>
      <c r="C33" s="9" t="s">
        <v>36</v>
      </c>
      <c r="D33" s="10">
        <v>35</v>
      </c>
      <c r="E33" s="10">
        <v>38</v>
      </c>
      <c r="F33" s="10">
        <f t="shared" si="1"/>
        <v>-3</v>
      </c>
      <c r="G33" s="11">
        <f t="shared" si="3"/>
        <v>1.0857142857142856</v>
      </c>
      <c r="I33" s="10">
        <f t="shared" si="2"/>
        <v>38</v>
      </c>
      <c r="J33" s="10">
        <v>0</v>
      </c>
      <c r="K33" s="11">
        <f t="shared" si="0"/>
        <v>0</v>
      </c>
      <c r="N33"/>
      <c r="O33"/>
      <c r="P33"/>
      <c r="Q33"/>
      <c r="R33"/>
      <c r="S33"/>
      <c r="T33"/>
    </row>
    <row r="34" spans="1:20" s="1" customFormat="1" ht="20.100000000000001" customHeight="1" x14ac:dyDescent="0.25">
      <c r="B34" s="30"/>
      <c r="C34" s="9" t="s">
        <v>37</v>
      </c>
      <c r="D34" s="10">
        <v>20</v>
      </c>
      <c r="E34" s="10">
        <v>26</v>
      </c>
      <c r="F34" s="10">
        <f t="shared" si="1"/>
        <v>-6</v>
      </c>
      <c r="G34" s="11">
        <f t="shared" si="3"/>
        <v>1.3</v>
      </c>
      <c r="I34" s="10">
        <f t="shared" si="2"/>
        <v>25</v>
      </c>
      <c r="J34" s="24">
        <v>1</v>
      </c>
      <c r="K34" s="11">
        <f>(J34/E34)</f>
        <v>3.8461538461538464E-2</v>
      </c>
      <c r="N34"/>
      <c r="O34"/>
      <c r="P34"/>
      <c r="Q34"/>
      <c r="R34"/>
      <c r="S34"/>
      <c r="T34"/>
    </row>
    <row r="35" spans="1:20" s="1" customFormat="1" ht="20.100000000000001" customHeight="1" x14ac:dyDescent="0.25">
      <c r="B35" s="3"/>
      <c r="C35" s="13" t="s">
        <v>41</v>
      </c>
      <c r="D35" s="13">
        <f>SUM(D5:D34)</f>
        <v>606</v>
      </c>
      <c r="E35" s="13">
        <f>SUM(E5:E34) -(9 + 38+ 1 + 1)</f>
        <v>587</v>
      </c>
      <c r="F35" s="13">
        <f t="shared" si="1"/>
        <v>19</v>
      </c>
      <c r="G35" s="14">
        <f t="shared" si="3"/>
        <v>0.96864686468646866</v>
      </c>
      <c r="H35" s="8"/>
      <c r="I35" s="15">
        <f t="shared" si="2"/>
        <v>582</v>
      </c>
      <c r="J35" s="15">
        <f>SUM(J5:J34)</f>
        <v>5</v>
      </c>
      <c r="K35" s="14">
        <f>(J35/E35)</f>
        <v>8.5178875638841564E-3</v>
      </c>
      <c r="N35"/>
      <c r="O35"/>
      <c r="P35"/>
      <c r="Q35"/>
      <c r="R35"/>
      <c r="S35"/>
      <c r="T35"/>
    </row>
    <row r="36" spans="1:20" s="1" customFormat="1" ht="20.100000000000001" customHeight="1" x14ac:dyDescent="0.25">
      <c r="B36" s="3"/>
      <c r="C36" s="3"/>
      <c r="D36" s="2"/>
      <c r="E36" s="2"/>
      <c r="F36" s="2"/>
      <c r="G36" s="4"/>
      <c r="I36" s="2"/>
      <c r="J36" s="2"/>
      <c r="K36" s="4"/>
      <c r="N36"/>
      <c r="O36"/>
      <c r="P36"/>
      <c r="Q36"/>
      <c r="R36"/>
      <c r="S36"/>
      <c r="T36"/>
    </row>
    <row r="37" spans="1:20" s="1" customFormat="1" ht="20.100000000000001" customHeight="1" x14ac:dyDescent="0.25">
      <c r="A37" s="32" t="s">
        <v>50</v>
      </c>
      <c r="B37" s="32"/>
      <c r="C37" s="26"/>
      <c r="D37" s="2"/>
      <c r="E37" s="2"/>
      <c r="F37" s="2"/>
      <c r="G37" s="4"/>
      <c r="I37" s="2"/>
      <c r="J37" s="2"/>
      <c r="K37" s="4"/>
      <c r="N37"/>
      <c r="O37"/>
      <c r="P37"/>
      <c r="Q37"/>
      <c r="R37"/>
      <c r="S37"/>
      <c r="T37"/>
    </row>
    <row r="38" spans="1:20" s="1" customFormat="1" ht="20.100000000000001" customHeight="1" x14ac:dyDescent="0.25">
      <c r="B38" s="3"/>
      <c r="C38" s="3"/>
      <c r="D38" s="2"/>
      <c r="E38" s="2"/>
      <c r="F38" s="2"/>
      <c r="G38" s="4"/>
      <c r="I38" s="2"/>
      <c r="J38" s="2"/>
      <c r="K38" s="4"/>
      <c r="N38"/>
      <c r="O38"/>
      <c r="P38"/>
      <c r="Q38"/>
      <c r="R38"/>
      <c r="S38"/>
      <c r="T38"/>
    </row>
    <row r="39" spans="1:20" s="1" customFormat="1" ht="20.100000000000001" customHeight="1" x14ac:dyDescent="0.25">
      <c r="B39" s="3"/>
      <c r="C39" s="3"/>
      <c r="D39" s="2"/>
      <c r="E39" s="2"/>
      <c r="F39" s="2"/>
      <c r="G39" s="4"/>
      <c r="I39" s="2"/>
      <c r="J39" s="2"/>
      <c r="K39" s="4"/>
      <c r="N39"/>
      <c r="O39"/>
      <c r="P39"/>
      <c r="Q39"/>
      <c r="R39"/>
      <c r="S39"/>
      <c r="T39"/>
    </row>
    <row r="40" spans="1:20" s="1" customFormat="1" ht="20.100000000000001" customHeight="1" x14ac:dyDescent="0.25">
      <c r="B40" s="3"/>
      <c r="C40" s="3"/>
      <c r="D40" s="2"/>
      <c r="E40" s="2"/>
      <c r="F40" s="2"/>
      <c r="G40" s="4"/>
      <c r="I40" s="2"/>
      <c r="J40" s="2"/>
      <c r="K40" s="4"/>
      <c r="N40"/>
      <c r="O40"/>
      <c r="P40"/>
      <c r="Q40"/>
      <c r="R40"/>
      <c r="S40"/>
      <c r="T40"/>
    </row>
    <row r="41" spans="1:20" s="1" customFormat="1" ht="20.100000000000001" customHeight="1" x14ac:dyDescent="0.25">
      <c r="B41" s="3"/>
      <c r="C41" s="3"/>
      <c r="D41" s="2"/>
      <c r="E41" s="2"/>
      <c r="F41" s="2"/>
      <c r="G41" s="4"/>
      <c r="I41" s="2"/>
      <c r="J41" s="2"/>
      <c r="K41" s="4"/>
      <c r="N41"/>
      <c r="O41"/>
      <c r="P41"/>
      <c r="Q41"/>
      <c r="R41"/>
      <c r="S41"/>
      <c r="T41"/>
    </row>
    <row r="42" spans="1:20" s="1" customFormat="1" ht="20.100000000000001" customHeight="1" x14ac:dyDescent="0.25">
      <c r="B42" s="3"/>
      <c r="C42" s="3"/>
      <c r="D42" s="2"/>
      <c r="E42" s="2"/>
      <c r="F42" s="2"/>
      <c r="G42" s="4"/>
      <c r="I42" s="2"/>
      <c r="J42" s="2"/>
      <c r="K42" s="4"/>
      <c r="N42"/>
      <c r="O42"/>
      <c r="P42"/>
      <c r="Q42"/>
      <c r="R42"/>
      <c r="S42"/>
      <c r="T42"/>
    </row>
    <row r="43" spans="1:20" s="1" customFormat="1" ht="20.100000000000001" customHeight="1" x14ac:dyDescent="0.25">
      <c r="B43" s="3"/>
      <c r="C43" s="3"/>
      <c r="D43" s="2"/>
      <c r="E43" s="2"/>
      <c r="F43" s="2"/>
      <c r="G43" s="4"/>
      <c r="I43" s="2"/>
      <c r="J43" s="2"/>
      <c r="K43" s="4"/>
      <c r="N43"/>
      <c r="O43"/>
      <c r="P43"/>
      <c r="Q43"/>
      <c r="R43"/>
      <c r="S43"/>
      <c r="T43"/>
    </row>
    <row r="44" spans="1:20" s="1" customFormat="1" ht="20.100000000000001" customHeight="1" x14ac:dyDescent="0.25">
      <c r="B44" s="3"/>
      <c r="C44" s="3"/>
      <c r="D44" s="2"/>
      <c r="E44" s="2"/>
      <c r="F44" s="2"/>
      <c r="G44" s="4"/>
      <c r="I44" s="2"/>
      <c r="J44" s="2"/>
      <c r="K44" s="4"/>
      <c r="N44"/>
      <c r="O44"/>
      <c r="P44"/>
      <c r="Q44"/>
      <c r="R44"/>
      <c r="S44"/>
      <c r="T44"/>
    </row>
    <row r="45" spans="1:20" s="1" customFormat="1" ht="20.100000000000001" customHeight="1" x14ac:dyDescent="0.25">
      <c r="B45" s="3"/>
      <c r="C45" s="3"/>
      <c r="D45" s="2"/>
      <c r="E45" s="2"/>
      <c r="F45" s="2"/>
      <c r="G45" s="4"/>
      <c r="I45" s="2"/>
      <c r="J45" s="2"/>
      <c r="K45" s="4"/>
      <c r="N45"/>
      <c r="O45"/>
      <c r="P45"/>
      <c r="Q45"/>
      <c r="R45"/>
      <c r="S45"/>
      <c r="T45"/>
    </row>
    <row r="46" spans="1:20" s="1" customFormat="1" ht="20.100000000000001" customHeight="1" x14ac:dyDescent="0.25">
      <c r="B46" s="3"/>
      <c r="C46" s="3"/>
      <c r="D46" s="2"/>
      <c r="E46" s="2"/>
      <c r="F46" s="2"/>
      <c r="G46" s="4"/>
      <c r="I46" s="2"/>
      <c r="J46" s="2"/>
      <c r="K46" s="4"/>
      <c r="N46"/>
      <c r="O46"/>
      <c r="P46"/>
      <c r="Q46"/>
      <c r="R46"/>
      <c r="S46"/>
      <c r="T46"/>
    </row>
    <row r="47" spans="1:20" s="1" customFormat="1" ht="20.100000000000001" customHeight="1" x14ac:dyDescent="0.25">
      <c r="B47" s="3"/>
      <c r="C47" s="3"/>
      <c r="D47" s="2"/>
      <c r="E47" s="2"/>
      <c r="F47" s="2"/>
      <c r="G47" s="4"/>
      <c r="I47" s="2"/>
      <c r="J47" s="2"/>
      <c r="K47" s="4"/>
      <c r="N47"/>
      <c r="O47"/>
      <c r="P47"/>
      <c r="Q47"/>
      <c r="R47"/>
      <c r="S47"/>
      <c r="T47"/>
    </row>
    <row r="48" spans="1:20" s="1" customFormat="1" ht="20.100000000000001" customHeight="1" x14ac:dyDescent="0.25">
      <c r="B48" s="3"/>
      <c r="C48" s="3"/>
      <c r="D48" s="2"/>
      <c r="E48" s="2"/>
      <c r="F48" s="2"/>
      <c r="G48" s="4"/>
      <c r="I48" s="2"/>
      <c r="J48" s="2"/>
      <c r="K48" s="4"/>
      <c r="N48"/>
      <c r="O48"/>
      <c r="P48"/>
      <c r="Q48"/>
      <c r="R48"/>
      <c r="S48"/>
      <c r="T48"/>
    </row>
    <row r="49" spans="2:20" s="1" customFormat="1" ht="20.100000000000001" customHeight="1" x14ac:dyDescent="0.25">
      <c r="B49" s="3"/>
      <c r="C49" s="3"/>
      <c r="D49" s="2"/>
      <c r="E49" s="2"/>
      <c r="F49" s="2"/>
      <c r="G49" s="4"/>
      <c r="I49" s="2"/>
      <c r="J49" s="2"/>
      <c r="K49" s="4"/>
      <c r="N49"/>
      <c r="O49"/>
      <c r="P49"/>
      <c r="Q49"/>
      <c r="R49"/>
      <c r="S49"/>
      <c r="T49"/>
    </row>
    <row r="50" spans="2:20" s="1" customFormat="1" ht="20.100000000000001" customHeight="1" x14ac:dyDescent="0.25">
      <c r="B50" s="3"/>
      <c r="C50" s="3"/>
      <c r="D50" s="2"/>
      <c r="E50" s="2"/>
      <c r="F50" s="2"/>
      <c r="G50" s="4"/>
      <c r="I50" s="2"/>
      <c r="J50" s="2"/>
      <c r="K50" s="4"/>
      <c r="N50"/>
      <c r="O50"/>
      <c r="P50"/>
      <c r="Q50"/>
      <c r="R50"/>
      <c r="S50"/>
      <c r="T50"/>
    </row>
    <row r="51" spans="2:20" s="1" customFormat="1" ht="20.100000000000001" customHeight="1" x14ac:dyDescent="0.25">
      <c r="B51" s="3"/>
      <c r="C51" s="3"/>
      <c r="D51" s="2"/>
      <c r="E51" s="2"/>
      <c r="F51" s="2"/>
      <c r="G51" s="4"/>
      <c r="I51" s="2"/>
      <c r="J51" s="2"/>
      <c r="K51" s="4"/>
      <c r="N51"/>
      <c r="O51"/>
      <c r="P51"/>
      <c r="Q51"/>
      <c r="R51"/>
      <c r="S51"/>
      <c r="T51"/>
    </row>
    <row r="52" spans="2:20" s="1" customFormat="1" ht="20.100000000000001" customHeight="1" x14ac:dyDescent="0.25">
      <c r="B52" s="3"/>
      <c r="C52" s="3"/>
      <c r="D52" s="2"/>
      <c r="E52" s="2"/>
      <c r="F52" s="2"/>
      <c r="G52" s="4"/>
      <c r="I52" s="2"/>
      <c r="J52" s="2"/>
      <c r="K52" s="4"/>
      <c r="N52"/>
      <c r="O52"/>
      <c r="P52"/>
      <c r="Q52"/>
      <c r="R52"/>
      <c r="S52"/>
      <c r="T52"/>
    </row>
    <row r="53" spans="2:20" s="1" customFormat="1" ht="20.100000000000001" customHeight="1" x14ac:dyDescent="0.25">
      <c r="B53" s="3"/>
      <c r="C53" s="3"/>
      <c r="D53" s="2"/>
      <c r="E53" s="2"/>
      <c r="F53" s="2"/>
      <c r="G53" s="4"/>
      <c r="I53" s="2"/>
      <c r="J53" s="2"/>
      <c r="K53" s="4"/>
      <c r="N53"/>
      <c r="O53"/>
      <c r="P53"/>
      <c r="Q53"/>
      <c r="R53"/>
      <c r="S53"/>
      <c r="T53"/>
    </row>
    <row r="54" spans="2:20" s="1" customFormat="1" ht="20.100000000000001" customHeight="1" x14ac:dyDescent="0.25">
      <c r="B54" s="3"/>
      <c r="C54" s="3"/>
      <c r="D54" s="2"/>
      <c r="E54" s="2"/>
      <c r="F54" s="2"/>
      <c r="G54" s="4"/>
      <c r="I54" s="2"/>
      <c r="J54" s="2"/>
      <c r="K54" s="4"/>
      <c r="N54"/>
      <c r="O54"/>
      <c r="P54"/>
      <c r="Q54"/>
      <c r="R54"/>
      <c r="S54"/>
      <c r="T54"/>
    </row>
    <row r="55" spans="2:20" s="1" customFormat="1" ht="20.100000000000001" customHeight="1" x14ac:dyDescent="0.25">
      <c r="B55" s="3"/>
      <c r="C55" s="3"/>
      <c r="D55" s="2"/>
      <c r="E55" s="2"/>
      <c r="F55" s="2"/>
      <c r="G55" s="4"/>
      <c r="I55" s="2"/>
      <c r="J55" s="2"/>
      <c r="K55" s="4"/>
      <c r="N55"/>
      <c r="O55"/>
      <c r="P55"/>
      <c r="Q55"/>
      <c r="R55"/>
      <c r="S55"/>
      <c r="T55"/>
    </row>
    <row r="56" spans="2:20" s="1" customFormat="1" ht="20.100000000000001" customHeight="1" x14ac:dyDescent="0.25">
      <c r="B56" s="3"/>
      <c r="C56" s="3"/>
      <c r="D56" s="2"/>
      <c r="E56" s="2"/>
      <c r="F56" s="2"/>
      <c r="G56" s="4"/>
      <c r="I56" s="2"/>
      <c r="J56" s="2"/>
      <c r="K56" s="4"/>
      <c r="N56"/>
      <c r="O56"/>
      <c r="P56"/>
      <c r="Q56"/>
      <c r="R56"/>
      <c r="S56"/>
      <c r="T56"/>
    </row>
    <row r="57" spans="2:20" s="1" customFormat="1" ht="20.100000000000001" customHeight="1" x14ac:dyDescent="0.25">
      <c r="B57" s="3"/>
      <c r="C57" s="3"/>
      <c r="D57" s="2"/>
      <c r="E57" s="2"/>
      <c r="F57" s="2"/>
      <c r="G57" s="4"/>
      <c r="I57" s="2"/>
      <c r="J57" s="2"/>
      <c r="K57" s="4"/>
      <c r="N57"/>
      <c r="O57"/>
      <c r="P57"/>
      <c r="Q57"/>
      <c r="R57"/>
      <c r="S57"/>
      <c r="T57"/>
    </row>
    <row r="58" spans="2:20" s="1" customFormat="1" ht="20.100000000000001" customHeight="1" x14ac:dyDescent="0.25">
      <c r="B58" s="3"/>
      <c r="C58" s="3"/>
      <c r="D58" s="2"/>
      <c r="E58" s="2"/>
      <c r="F58" s="2"/>
      <c r="G58" s="4"/>
      <c r="I58" s="2"/>
      <c r="J58" s="2"/>
      <c r="K58" s="4"/>
      <c r="N58"/>
      <c r="O58"/>
      <c r="P58"/>
      <c r="Q58"/>
      <c r="R58"/>
      <c r="S58"/>
      <c r="T58"/>
    </row>
    <row r="59" spans="2:20" s="1" customFormat="1" ht="20.100000000000001" customHeight="1" x14ac:dyDescent="0.25">
      <c r="B59" s="3"/>
      <c r="C59" s="3"/>
      <c r="D59" s="2"/>
      <c r="E59" s="2"/>
      <c r="F59" s="2"/>
      <c r="G59" s="4"/>
      <c r="I59" s="2"/>
      <c r="J59" s="2"/>
      <c r="K59" s="4"/>
      <c r="N59"/>
      <c r="O59"/>
      <c r="P59"/>
      <c r="Q59"/>
      <c r="R59"/>
      <c r="S59"/>
      <c r="T59"/>
    </row>
    <row r="60" spans="2:20" s="1" customFormat="1" ht="20.100000000000001" customHeight="1" x14ac:dyDescent="0.25">
      <c r="B60" s="3"/>
      <c r="C60" s="3"/>
      <c r="D60" s="2"/>
      <c r="E60" s="2"/>
      <c r="F60" s="2"/>
      <c r="G60" s="4"/>
      <c r="I60" s="2"/>
      <c r="J60" s="2"/>
      <c r="K60" s="4"/>
      <c r="N60"/>
      <c r="O60"/>
      <c r="P60"/>
      <c r="Q60"/>
      <c r="R60"/>
      <c r="S60"/>
      <c r="T60"/>
    </row>
    <row r="61" spans="2:20" s="1" customFormat="1" ht="20.100000000000001" customHeight="1" x14ac:dyDescent="0.25">
      <c r="B61" s="3"/>
      <c r="C61" s="3"/>
      <c r="D61" s="2"/>
      <c r="E61" s="2"/>
      <c r="F61" s="2"/>
      <c r="G61" s="4"/>
      <c r="I61" s="2"/>
      <c r="J61" s="2"/>
      <c r="K61" s="4"/>
      <c r="N61"/>
      <c r="O61"/>
      <c r="P61"/>
      <c r="Q61"/>
      <c r="R61"/>
      <c r="S61"/>
      <c r="T61"/>
    </row>
    <row r="62" spans="2:20" s="1" customFormat="1" ht="20.100000000000001" customHeight="1" x14ac:dyDescent="0.25">
      <c r="B62" s="3"/>
      <c r="C62" s="3"/>
      <c r="D62" s="2"/>
      <c r="E62" s="2"/>
      <c r="F62" s="2"/>
      <c r="G62" s="4"/>
      <c r="I62" s="2"/>
      <c r="J62" s="2"/>
      <c r="K62" s="4"/>
      <c r="N62"/>
      <c r="O62"/>
      <c r="P62"/>
      <c r="Q62"/>
      <c r="R62"/>
      <c r="S62"/>
      <c r="T62"/>
    </row>
    <row r="63" spans="2:20" s="1" customFormat="1" ht="20.100000000000001" customHeight="1" x14ac:dyDescent="0.25">
      <c r="B63" s="3"/>
      <c r="C63" s="3"/>
      <c r="D63" s="2"/>
      <c r="E63" s="2"/>
      <c r="F63" s="2"/>
      <c r="G63" s="4"/>
      <c r="I63" s="2"/>
      <c r="J63" s="2"/>
      <c r="K63" s="4"/>
      <c r="N63"/>
      <c r="O63"/>
      <c r="P63"/>
      <c r="Q63"/>
      <c r="R63"/>
      <c r="S63"/>
      <c r="T63"/>
    </row>
    <row r="64" spans="2:20" s="1" customFormat="1" ht="20.100000000000001" customHeight="1" x14ac:dyDescent="0.25">
      <c r="B64" s="3"/>
      <c r="C64" s="3"/>
      <c r="D64" s="2"/>
      <c r="E64" s="2"/>
      <c r="F64" s="2"/>
      <c r="G64" s="4"/>
      <c r="I64" s="2"/>
      <c r="J64" s="2"/>
      <c r="K64" s="4"/>
      <c r="N64"/>
      <c r="O64"/>
      <c r="P64"/>
      <c r="Q64"/>
      <c r="R64"/>
      <c r="S64"/>
      <c r="T64"/>
    </row>
    <row r="65" spans="2:20" s="1" customFormat="1" ht="20.100000000000001" customHeight="1" x14ac:dyDescent="0.25">
      <c r="B65" s="3"/>
      <c r="C65" s="3"/>
      <c r="D65" s="2"/>
      <c r="E65" s="2"/>
      <c r="F65" s="2"/>
      <c r="G65" s="4"/>
      <c r="I65" s="2"/>
      <c r="J65" s="2"/>
      <c r="K65" s="4"/>
      <c r="N65"/>
      <c r="O65"/>
      <c r="P65"/>
      <c r="Q65"/>
      <c r="R65"/>
      <c r="S65"/>
      <c r="T65"/>
    </row>
    <row r="66" spans="2:20" s="1" customFormat="1" ht="20.100000000000001" customHeight="1" x14ac:dyDescent="0.25">
      <c r="B66" s="3"/>
      <c r="C66" s="3"/>
      <c r="D66" s="2"/>
      <c r="E66" s="2"/>
      <c r="F66" s="2"/>
      <c r="G66" s="4"/>
      <c r="I66" s="2"/>
      <c r="J66" s="2"/>
      <c r="K66" s="4"/>
      <c r="N66"/>
      <c r="O66"/>
      <c r="P66"/>
      <c r="Q66"/>
      <c r="R66"/>
      <c r="S66"/>
      <c r="T66"/>
    </row>
    <row r="67" spans="2:20" s="1" customFormat="1" ht="20.100000000000001" customHeight="1" x14ac:dyDescent="0.25">
      <c r="B67" s="3"/>
      <c r="C67" s="3"/>
      <c r="D67" s="2"/>
      <c r="E67" s="2"/>
      <c r="F67" s="2"/>
      <c r="G67" s="4"/>
      <c r="I67" s="2"/>
      <c r="J67" s="2"/>
      <c r="K67" s="4"/>
      <c r="N67"/>
      <c r="O67"/>
      <c r="P67"/>
      <c r="Q67"/>
      <c r="R67"/>
      <c r="S67"/>
      <c r="T67"/>
    </row>
    <row r="68" spans="2:20" s="1" customFormat="1" ht="20.100000000000001" customHeight="1" x14ac:dyDescent="0.25">
      <c r="B68" s="3"/>
      <c r="C68" s="3"/>
      <c r="D68" s="2"/>
      <c r="E68" s="2"/>
      <c r="F68" s="2"/>
      <c r="G68" s="4"/>
      <c r="I68" s="2"/>
      <c r="J68" s="2"/>
      <c r="K68" s="4"/>
      <c r="N68"/>
      <c r="O68"/>
      <c r="P68"/>
      <c r="Q68"/>
      <c r="R68"/>
      <c r="S68"/>
      <c r="T68"/>
    </row>
    <row r="69" spans="2:20" s="1" customFormat="1" ht="20.100000000000001" customHeight="1" x14ac:dyDescent="0.25">
      <c r="B69" s="3"/>
      <c r="C69" s="3"/>
      <c r="D69" s="2"/>
      <c r="E69" s="2"/>
      <c r="F69" s="2"/>
      <c r="G69" s="4"/>
      <c r="I69" s="2"/>
      <c r="J69" s="2"/>
      <c r="K69" s="4"/>
      <c r="N69"/>
      <c r="O69"/>
      <c r="P69"/>
      <c r="Q69"/>
      <c r="R69"/>
      <c r="S69"/>
      <c r="T69"/>
    </row>
    <row r="70" spans="2:20" s="1" customFormat="1" ht="20.100000000000001" customHeight="1" x14ac:dyDescent="0.25">
      <c r="B70" s="3"/>
      <c r="C70" s="3"/>
      <c r="D70" s="2"/>
      <c r="E70" s="2"/>
      <c r="F70" s="2"/>
      <c r="G70" s="4"/>
      <c r="I70" s="2"/>
      <c r="J70" s="2"/>
      <c r="K70" s="4"/>
      <c r="N70"/>
      <c r="O70"/>
      <c r="P70"/>
      <c r="Q70"/>
      <c r="R70"/>
      <c r="S70"/>
      <c r="T70"/>
    </row>
  </sheetData>
  <mergeCells count="6">
    <mergeCell ref="A37:B37"/>
    <mergeCell ref="B13:B34"/>
    <mergeCell ref="I4:K4"/>
    <mergeCell ref="B1:G1"/>
    <mergeCell ref="B4:G4"/>
    <mergeCell ref="B5:B1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5"/>
  <sheetViews>
    <sheetView zoomScale="110" zoomScaleNormal="110" workbookViewId="0">
      <pane ySplit="3" topLeftCell="A4" activePane="bottomLeft" state="frozen"/>
      <selection pane="bottomLeft" activeCell="G33" sqref="G33"/>
    </sheetView>
  </sheetViews>
  <sheetFormatPr baseColWidth="10" defaultColWidth="9.140625" defaultRowHeight="15" x14ac:dyDescent="0.25"/>
  <cols>
    <col min="1" max="1" width="5.7109375" style="1" customWidth="1"/>
    <col min="2" max="2" width="9.140625" style="3"/>
    <col min="3" max="3" width="29.7109375" style="3" customWidth="1"/>
    <col min="4" max="5" width="12.7109375" style="2" customWidth="1"/>
    <col min="6" max="6" width="12.7109375" style="2" hidden="1" customWidth="1"/>
    <col min="7" max="7" width="18.7109375" style="4" customWidth="1"/>
    <col min="8" max="8" width="3.7109375" style="1" customWidth="1"/>
    <col min="9" max="10" width="14.7109375" style="2" customWidth="1"/>
    <col min="11" max="11" width="14.7109375" style="4" customWidth="1"/>
    <col min="12" max="13" width="9.140625" style="1"/>
  </cols>
  <sheetData>
    <row r="1" spans="2:20" ht="20.100000000000001" customHeight="1" x14ac:dyDescent="0.25">
      <c r="B1" s="28" t="s">
        <v>15</v>
      </c>
      <c r="C1" s="28"/>
      <c r="D1" s="28"/>
      <c r="E1" s="28"/>
      <c r="F1" s="28"/>
      <c r="G1" s="28"/>
    </row>
    <row r="2" spans="2:20" ht="5.0999999999999996" customHeight="1" x14ac:dyDescent="0.25">
      <c r="B2" s="17"/>
      <c r="C2" s="17"/>
      <c r="D2" s="17"/>
      <c r="E2" s="17"/>
      <c r="F2" s="17"/>
      <c r="G2" s="17"/>
    </row>
    <row r="3" spans="2:20" ht="20.100000000000001" customHeight="1" x14ac:dyDescent="0.25">
      <c r="C3" s="2"/>
      <c r="D3" s="13" t="s">
        <v>1</v>
      </c>
      <c r="E3" s="13" t="s">
        <v>2</v>
      </c>
      <c r="F3" s="13" t="s">
        <v>3</v>
      </c>
      <c r="G3" s="13" t="s">
        <v>6</v>
      </c>
      <c r="H3" s="6"/>
      <c r="I3" s="13" t="s">
        <v>38</v>
      </c>
      <c r="J3" s="13" t="s">
        <v>39</v>
      </c>
      <c r="K3" s="16" t="s">
        <v>40</v>
      </c>
      <c r="L3" s="5"/>
      <c r="M3" s="5"/>
      <c r="N3" s="5"/>
      <c r="O3" s="5"/>
      <c r="P3" s="5"/>
      <c r="Q3" s="5"/>
      <c r="R3" s="5"/>
      <c r="S3" s="5"/>
      <c r="T3" s="5"/>
    </row>
    <row r="4" spans="2:20" ht="20.100000000000001" customHeight="1" x14ac:dyDescent="0.25">
      <c r="B4" s="29" t="s">
        <v>43</v>
      </c>
      <c r="C4" s="29"/>
      <c r="D4" s="29"/>
      <c r="E4" s="29"/>
      <c r="F4" s="29"/>
      <c r="G4" s="29"/>
      <c r="I4" s="19"/>
      <c r="J4" s="19"/>
      <c r="K4" s="19"/>
    </row>
    <row r="5" spans="2:20" ht="20.100000000000001" customHeight="1" x14ac:dyDescent="0.25">
      <c r="B5" s="30" t="s">
        <v>0</v>
      </c>
      <c r="C5" s="9" t="s">
        <v>5</v>
      </c>
      <c r="D5" s="10">
        <v>20</v>
      </c>
      <c r="E5" s="10">
        <v>20</v>
      </c>
      <c r="F5" s="10">
        <f>(D5-E5)</f>
        <v>0</v>
      </c>
      <c r="G5" s="11">
        <f>(E5/D5)</f>
        <v>1</v>
      </c>
      <c r="I5" s="10">
        <f>(E5-J5)</f>
        <v>20</v>
      </c>
      <c r="J5" s="10">
        <v>0</v>
      </c>
      <c r="K5" s="11">
        <f t="shared" ref="K5:K28" si="0">(J5/E5)</f>
        <v>0</v>
      </c>
    </row>
    <row r="6" spans="2:20" ht="20.100000000000001" customHeight="1" x14ac:dyDescent="0.25">
      <c r="B6" s="30"/>
      <c r="C6" s="9" t="s">
        <v>7</v>
      </c>
      <c r="D6" s="10">
        <v>10</v>
      </c>
      <c r="E6" s="10">
        <v>10</v>
      </c>
      <c r="F6" s="10">
        <f t="shared" ref="F6:F30" si="1">(D6-E6)</f>
        <v>0</v>
      </c>
      <c r="G6" s="11">
        <f>(E6/D6)</f>
        <v>1</v>
      </c>
      <c r="I6" s="10">
        <f t="shared" ref="I6:I30" si="2">(E6-J6)</f>
        <v>10</v>
      </c>
      <c r="J6" s="10">
        <v>0</v>
      </c>
      <c r="K6" s="11">
        <f t="shared" si="0"/>
        <v>0</v>
      </c>
    </row>
    <row r="7" spans="2:20" ht="20.100000000000001" customHeight="1" x14ac:dyDescent="0.25">
      <c r="B7" s="30"/>
      <c r="C7" s="9" t="s">
        <v>8</v>
      </c>
      <c r="D7" s="10">
        <v>20</v>
      </c>
      <c r="E7" s="10">
        <v>20</v>
      </c>
      <c r="F7" s="10">
        <f t="shared" si="1"/>
        <v>0</v>
      </c>
      <c r="G7" s="11">
        <f t="shared" ref="G7:G30" si="3">(E7/D7)</f>
        <v>1</v>
      </c>
      <c r="I7" s="10">
        <f t="shared" si="2"/>
        <v>20</v>
      </c>
      <c r="J7" s="10">
        <v>0</v>
      </c>
      <c r="K7" s="11">
        <f t="shared" si="0"/>
        <v>0</v>
      </c>
    </row>
    <row r="8" spans="2:20" ht="20.100000000000001" customHeight="1" x14ac:dyDescent="0.25">
      <c r="B8" s="30"/>
      <c r="C8" s="9" t="s">
        <v>9</v>
      </c>
      <c r="D8" s="10">
        <v>10</v>
      </c>
      <c r="E8" s="10">
        <v>10</v>
      </c>
      <c r="F8" s="10">
        <f t="shared" si="1"/>
        <v>0</v>
      </c>
      <c r="G8" s="11">
        <f t="shared" si="3"/>
        <v>1</v>
      </c>
      <c r="I8" s="10">
        <f t="shared" si="2"/>
        <v>10</v>
      </c>
      <c r="J8" s="10">
        <v>0</v>
      </c>
      <c r="K8" s="11">
        <f t="shared" si="0"/>
        <v>0</v>
      </c>
    </row>
    <row r="9" spans="2:20" ht="20.100000000000001" customHeight="1" x14ac:dyDescent="0.25">
      <c r="B9" s="30"/>
      <c r="C9" s="9" t="s">
        <v>10</v>
      </c>
      <c r="D9" s="10">
        <v>20</v>
      </c>
      <c r="E9" s="10">
        <v>20</v>
      </c>
      <c r="F9" s="10">
        <f t="shared" si="1"/>
        <v>0</v>
      </c>
      <c r="G9" s="11">
        <f t="shared" si="3"/>
        <v>1</v>
      </c>
      <c r="I9" s="10">
        <f t="shared" si="2"/>
        <v>20</v>
      </c>
      <c r="J9" s="10">
        <v>0</v>
      </c>
      <c r="K9" s="11">
        <f t="shared" si="0"/>
        <v>0</v>
      </c>
    </row>
    <row r="10" spans="2:20" ht="20.100000000000001" customHeight="1" x14ac:dyDescent="0.25">
      <c r="B10" s="30"/>
      <c r="C10" s="9" t="s">
        <v>11</v>
      </c>
      <c r="D10" s="10">
        <v>10</v>
      </c>
      <c r="E10" s="10">
        <v>10</v>
      </c>
      <c r="F10" s="10">
        <f t="shared" si="1"/>
        <v>0</v>
      </c>
      <c r="G10" s="11">
        <f t="shared" si="3"/>
        <v>1</v>
      </c>
      <c r="I10" s="10">
        <f t="shared" si="2"/>
        <v>10</v>
      </c>
      <c r="J10" s="10">
        <v>0</v>
      </c>
      <c r="K10" s="11">
        <f t="shared" si="0"/>
        <v>0</v>
      </c>
    </row>
    <row r="11" spans="2:20" ht="20.100000000000001" customHeight="1" x14ac:dyDescent="0.25">
      <c r="B11" s="30"/>
      <c r="C11" s="9" t="s">
        <v>13</v>
      </c>
      <c r="D11" s="10">
        <v>30</v>
      </c>
      <c r="E11" s="10">
        <v>31</v>
      </c>
      <c r="F11" s="10">
        <f t="shared" si="1"/>
        <v>-1</v>
      </c>
      <c r="G11" s="11">
        <f t="shared" si="3"/>
        <v>1.0333333333333334</v>
      </c>
      <c r="I11" s="10">
        <f t="shared" si="2"/>
        <v>31</v>
      </c>
      <c r="J11" s="10">
        <v>0</v>
      </c>
      <c r="K11" s="11">
        <f t="shared" si="0"/>
        <v>0</v>
      </c>
    </row>
    <row r="12" spans="2:20" ht="39.950000000000003" customHeight="1" x14ac:dyDescent="0.25">
      <c r="B12" s="30" t="s">
        <v>14</v>
      </c>
      <c r="C12" s="20" t="s">
        <v>45</v>
      </c>
      <c r="D12" s="10">
        <v>15</v>
      </c>
      <c r="E12" s="10">
        <v>16</v>
      </c>
      <c r="F12" s="10">
        <f t="shared" si="1"/>
        <v>-1</v>
      </c>
      <c r="G12" s="11">
        <f t="shared" si="3"/>
        <v>1.0666666666666667</v>
      </c>
      <c r="I12" s="10">
        <f t="shared" si="2"/>
        <v>16</v>
      </c>
      <c r="J12" s="10">
        <v>0</v>
      </c>
      <c r="K12" s="11">
        <f t="shared" si="0"/>
        <v>0</v>
      </c>
    </row>
    <row r="13" spans="2:20" ht="20.100000000000001" customHeight="1" x14ac:dyDescent="0.25">
      <c r="B13" s="30"/>
      <c r="C13" s="9" t="s">
        <v>18</v>
      </c>
      <c r="D13" s="10">
        <v>5</v>
      </c>
      <c r="E13" s="10">
        <v>8</v>
      </c>
      <c r="F13" s="10">
        <f t="shared" si="1"/>
        <v>-3</v>
      </c>
      <c r="G13" s="11">
        <f t="shared" si="3"/>
        <v>1.6</v>
      </c>
      <c r="I13" s="10">
        <f t="shared" si="2"/>
        <v>8</v>
      </c>
      <c r="J13" s="10">
        <v>0</v>
      </c>
      <c r="K13" s="11">
        <f t="shared" si="0"/>
        <v>0</v>
      </c>
    </row>
    <row r="14" spans="2:20" ht="20.100000000000001" customHeight="1" x14ac:dyDescent="0.25">
      <c r="B14" s="30"/>
      <c r="C14" s="9" t="s">
        <v>20</v>
      </c>
      <c r="D14" s="10">
        <v>10</v>
      </c>
      <c r="E14" s="10">
        <v>21</v>
      </c>
      <c r="F14" s="10">
        <f t="shared" si="1"/>
        <v>-11</v>
      </c>
      <c r="G14" s="11">
        <f t="shared" si="3"/>
        <v>2.1</v>
      </c>
      <c r="I14" s="10">
        <f t="shared" si="2"/>
        <v>20</v>
      </c>
      <c r="J14" s="24">
        <v>1</v>
      </c>
      <c r="K14" s="11">
        <f t="shared" si="0"/>
        <v>4.7619047619047616E-2</v>
      </c>
    </row>
    <row r="15" spans="2:20" ht="20.100000000000001" customHeight="1" x14ac:dyDescent="0.25">
      <c r="B15" s="30"/>
      <c r="C15" s="9" t="s">
        <v>21</v>
      </c>
      <c r="D15" s="10">
        <v>10</v>
      </c>
      <c r="E15" s="10">
        <v>10</v>
      </c>
      <c r="F15" s="10">
        <f t="shared" si="1"/>
        <v>0</v>
      </c>
      <c r="G15" s="11">
        <f t="shared" si="3"/>
        <v>1</v>
      </c>
      <c r="I15" s="10">
        <f t="shared" si="2"/>
        <v>10</v>
      </c>
      <c r="J15" s="10">
        <v>0</v>
      </c>
      <c r="K15" s="11">
        <f t="shared" si="0"/>
        <v>0</v>
      </c>
    </row>
    <row r="16" spans="2:20" ht="20.100000000000001" customHeight="1" x14ac:dyDescent="0.25">
      <c r="B16" s="30"/>
      <c r="C16" s="9" t="s">
        <v>44</v>
      </c>
      <c r="D16" s="10">
        <v>30</v>
      </c>
      <c r="E16" s="10">
        <v>28</v>
      </c>
      <c r="F16" s="10">
        <f t="shared" si="1"/>
        <v>2</v>
      </c>
      <c r="G16" s="11">
        <f t="shared" si="3"/>
        <v>0.93333333333333335</v>
      </c>
      <c r="I16" s="10">
        <f t="shared" si="2"/>
        <v>27</v>
      </c>
      <c r="J16" s="24">
        <v>1</v>
      </c>
      <c r="K16" s="11">
        <f t="shared" si="0"/>
        <v>3.5714285714285712E-2</v>
      </c>
    </row>
    <row r="17" spans="1:11" ht="20.100000000000001" customHeight="1" x14ac:dyDescent="0.25">
      <c r="B17" s="30"/>
      <c r="C17" s="9" t="s">
        <v>25</v>
      </c>
      <c r="D17" s="10">
        <v>30</v>
      </c>
      <c r="E17" s="10">
        <v>31</v>
      </c>
      <c r="F17" s="10">
        <f t="shared" si="1"/>
        <v>-1</v>
      </c>
      <c r="G17" s="11">
        <f t="shared" si="3"/>
        <v>1.0333333333333334</v>
      </c>
      <c r="I17" s="10">
        <f t="shared" si="2"/>
        <v>31</v>
      </c>
      <c r="J17" s="10">
        <v>0</v>
      </c>
      <c r="K17" s="11">
        <f t="shared" si="0"/>
        <v>0</v>
      </c>
    </row>
    <row r="18" spans="1:11" ht="20.100000000000001" customHeight="1" x14ac:dyDescent="0.25">
      <c r="B18" s="30"/>
      <c r="C18" s="9" t="s">
        <v>26</v>
      </c>
      <c r="D18" s="10">
        <v>20</v>
      </c>
      <c r="E18" s="10">
        <v>20</v>
      </c>
      <c r="F18" s="10">
        <f t="shared" si="1"/>
        <v>0</v>
      </c>
      <c r="G18" s="11">
        <f t="shared" si="3"/>
        <v>1</v>
      </c>
      <c r="I18" s="10">
        <f t="shared" si="2"/>
        <v>20</v>
      </c>
      <c r="J18" s="10">
        <v>0</v>
      </c>
      <c r="K18" s="11">
        <f t="shared" si="0"/>
        <v>0</v>
      </c>
    </row>
    <row r="19" spans="1:11" ht="20.100000000000001" customHeight="1" x14ac:dyDescent="0.25">
      <c r="B19" s="30"/>
      <c r="C19" s="9" t="s">
        <v>27</v>
      </c>
      <c r="D19" s="10">
        <v>30</v>
      </c>
      <c r="E19" s="10">
        <v>31</v>
      </c>
      <c r="F19" s="10">
        <f t="shared" si="1"/>
        <v>-1</v>
      </c>
      <c r="G19" s="11">
        <f t="shared" si="3"/>
        <v>1.0333333333333334</v>
      </c>
      <c r="I19" s="10">
        <f t="shared" si="2"/>
        <v>31</v>
      </c>
      <c r="J19" s="10">
        <v>0</v>
      </c>
      <c r="K19" s="11">
        <f t="shared" si="0"/>
        <v>0</v>
      </c>
    </row>
    <row r="20" spans="1:11" ht="20.100000000000001" customHeight="1" x14ac:dyDescent="0.25">
      <c r="B20" s="30"/>
      <c r="C20" s="9" t="s">
        <v>32</v>
      </c>
      <c r="D20" s="10">
        <v>25</v>
      </c>
      <c r="E20" s="10">
        <v>32</v>
      </c>
      <c r="F20" s="10">
        <f t="shared" si="1"/>
        <v>-7</v>
      </c>
      <c r="G20" s="11">
        <f t="shared" si="3"/>
        <v>1.28</v>
      </c>
      <c r="I20" s="10">
        <f t="shared" si="2"/>
        <v>32</v>
      </c>
      <c r="J20" s="10">
        <v>0</v>
      </c>
      <c r="K20" s="11">
        <f t="shared" si="0"/>
        <v>0</v>
      </c>
    </row>
    <row r="21" spans="1:11" ht="20.100000000000001" customHeight="1" x14ac:dyDescent="0.25">
      <c r="B21" s="30"/>
      <c r="C21" s="9" t="s">
        <v>33</v>
      </c>
      <c r="D21" s="10">
        <v>25</v>
      </c>
      <c r="E21" s="10">
        <v>30</v>
      </c>
      <c r="F21" s="10">
        <f t="shared" si="1"/>
        <v>-5</v>
      </c>
      <c r="G21" s="11">
        <f t="shared" si="3"/>
        <v>1.2</v>
      </c>
      <c r="I21" s="10">
        <f t="shared" si="2"/>
        <v>30</v>
      </c>
      <c r="J21" s="10">
        <v>0</v>
      </c>
      <c r="K21" s="11">
        <f t="shared" si="0"/>
        <v>0</v>
      </c>
    </row>
    <row r="22" spans="1:11" ht="20.100000000000001" customHeight="1" x14ac:dyDescent="0.25">
      <c r="B22" s="30"/>
      <c r="C22" s="9" t="s">
        <v>34</v>
      </c>
      <c r="D22" s="18">
        <v>0</v>
      </c>
      <c r="E22" s="10">
        <v>11</v>
      </c>
      <c r="F22" s="10">
        <f t="shared" si="1"/>
        <v>-11</v>
      </c>
      <c r="G22" s="11"/>
      <c r="I22" s="10">
        <f t="shared" si="2"/>
        <v>11</v>
      </c>
      <c r="J22" s="10">
        <v>0</v>
      </c>
      <c r="K22" s="11">
        <f t="shared" si="0"/>
        <v>0</v>
      </c>
    </row>
    <row r="23" spans="1:11" ht="20.100000000000001" customHeight="1" x14ac:dyDescent="0.25">
      <c r="B23" s="30"/>
      <c r="C23" s="9" t="s">
        <v>46</v>
      </c>
      <c r="D23" s="18">
        <v>0</v>
      </c>
      <c r="E23" s="18">
        <v>11</v>
      </c>
      <c r="F23" s="22">
        <f t="shared" si="1"/>
        <v>-11</v>
      </c>
      <c r="G23" s="11"/>
      <c r="I23" s="23">
        <f t="shared" ref="I23:I24" si="4">(E23-J23)</f>
        <v>11</v>
      </c>
      <c r="J23" s="23">
        <v>0</v>
      </c>
      <c r="K23" s="11">
        <f t="shared" ref="K23:K24" si="5">(J23/E23)</f>
        <v>0</v>
      </c>
    </row>
    <row r="24" spans="1:11" ht="20.100000000000001" customHeight="1" x14ac:dyDescent="0.25">
      <c r="B24" s="30"/>
      <c r="C24" s="9" t="s">
        <v>47</v>
      </c>
      <c r="D24" s="18">
        <v>0</v>
      </c>
      <c r="E24" s="18">
        <v>11</v>
      </c>
      <c r="F24" s="22">
        <f t="shared" si="1"/>
        <v>-11</v>
      </c>
      <c r="G24" s="11"/>
      <c r="I24" s="23">
        <f t="shared" si="4"/>
        <v>11</v>
      </c>
      <c r="J24" s="23">
        <v>0</v>
      </c>
      <c r="K24" s="11">
        <f t="shared" si="5"/>
        <v>0</v>
      </c>
    </row>
    <row r="25" spans="1:11" ht="20.100000000000001" customHeight="1" x14ac:dyDescent="0.25">
      <c r="B25" s="30"/>
      <c r="C25" s="9" t="s">
        <v>28</v>
      </c>
      <c r="D25" s="10">
        <v>30</v>
      </c>
      <c r="E25" s="10">
        <v>31</v>
      </c>
      <c r="F25" s="10">
        <f t="shared" si="1"/>
        <v>-1</v>
      </c>
      <c r="G25" s="11">
        <f t="shared" si="3"/>
        <v>1.0333333333333334</v>
      </c>
      <c r="I25" s="10">
        <f t="shared" si="2"/>
        <v>31</v>
      </c>
      <c r="J25" s="10">
        <v>0</v>
      </c>
      <c r="K25" s="11">
        <f t="shared" si="0"/>
        <v>0</v>
      </c>
    </row>
    <row r="26" spans="1:11" ht="20.100000000000001" customHeight="1" x14ac:dyDescent="0.25">
      <c r="B26" s="30"/>
      <c r="C26" s="9" t="s">
        <v>30</v>
      </c>
      <c r="D26" s="10">
        <v>0</v>
      </c>
      <c r="E26" s="18">
        <v>43</v>
      </c>
      <c r="F26" s="10">
        <f t="shared" si="1"/>
        <v>-43</v>
      </c>
      <c r="G26" s="11"/>
      <c r="I26" s="10">
        <f t="shared" si="2"/>
        <v>42</v>
      </c>
      <c r="J26" s="24">
        <v>1</v>
      </c>
      <c r="K26" s="11">
        <f t="shared" si="0"/>
        <v>2.3255813953488372E-2</v>
      </c>
    </row>
    <row r="27" spans="1:11" ht="20.100000000000001" customHeight="1" x14ac:dyDescent="0.25">
      <c r="B27" s="30"/>
      <c r="C27" s="9" t="s">
        <v>35</v>
      </c>
      <c r="D27" s="10">
        <v>20</v>
      </c>
      <c r="E27" s="10">
        <v>23</v>
      </c>
      <c r="F27" s="10">
        <f t="shared" si="1"/>
        <v>-3</v>
      </c>
      <c r="G27" s="11">
        <f t="shared" si="3"/>
        <v>1.1499999999999999</v>
      </c>
      <c r="I27" s="10">
        <f t="shared" si="2"/>
        <v>23</v>
      </c>
      <c r="J27" s="10">
        <v>0</v>
      </c>
      <c r="K27" s="11">
        <f t="shared" si="0"/>
        <v>0</v>
      </c>
    </row>
    <row r="28" spans="1:11" ht="20.100000000000001" customHeight="1" x14ac:dyDescent="0.25">
      <c r="B28" s="30"/>
      <c r="C28" s="9" t="s">
        <v>36</v>
      </c>
      <c r="D28" s="10">
        <v>40</v>
      </c>
      <c r="E28" s="10">
        <v>43</v>
      </c>
      <c r="F28" s="10">
        <f t="shared" si="1"/>
        <v>-3</v>
      </c>
      <c r="G28" s="11">
        <f t="shared" si="3"/>
        <v>1.075</v>
      </c>
      <c r="I28" s="10">
        <f t="shared" si="2"/>
        <v>43</v>
      </c>
      <c r="J28" s="10">
        <v>0</v>
      </c>
      <c r="K28" s="11">
        <f t="shared" si="0"/>
        <v>0</v>
      </c>
    </row>
    <row r="29" spans="1:11" ht="20.100000000000001" customHeight="1" x14ac:dyDescent="0.25">
      <c r="B29" s="30"/>
      <c r="C29" s="9" t="s">
        <v>37</v>
      </c>
      <c r="D29" s="10">
        <v>20</v>
      </c>
      <c r="E29" s="10">
        <v>22</v>
      </c>
      <c r="F29" s="10">
        <f t="shared" si="1"/>
        <v>-2</v>
      </c>
      <c r="G29" s="11">
        <f t="shared" si="3"/>
        <v>1.1000000000000001</v>
      </c>
      <c r="I29" s="10">
        <f t="shared" si="2"/>
        <v>22</v>
      </c>
      <c r="J29" s="10">
        <v>0</v>
      </c>
      <c r="K29" s="11">
        <f>(J29/E29)</f>
        <v>0</v>
      </c>
    </row>
    <row r="30" spans="1:11" ht="20.100000000000001" customHeight="1" x14ac:dyDescent="0.25">
      <c r="C30" s="13" t="s">
        <v>41</v>
      </c>
      <c r="D30" s="13">
        <f>SUM(D5:D29)</f>
        <v>430</v>
      </c>
      <c r="E30" s="13">
        <f>SUM(E5:E29) - (43 + 11 + 11)</f>
        <v>478</v>
      </c>
      <c r="F30" s="13">
        <f t="shared" si="1"/>
        <v>-48</v>
      </c>
      <c r="G30" s="14">
        <f t="shared" si="3"/>
        <v>1.1116279069767443</v>
      </c>
      <c r="H30" s="8"/>
      <c r="I30" s="15">
        <f t="shared" si="2"/>
        <v>475</v>
      </c>
      <c r="J30" s="15">
        <f>SUM(J5:J29)</f>
        <v>3</v>
      </c>
      <c r="K30" s="14">
        <f>(J30/E30)</f>
        <v>6.2761506276150627E-3</v>
      </c>
    </row>
    <row r="31" spans="1:11" ht="20.100000000000001" customHeight="1" x14ac:dyDescent="0.25"/>
    <row r="32" spans="1:11" ht="20.100000000000001" customHeight="1" x14ac:dyDescent="0.25">
      <c r="A32" s="32" t="s">
        <v>50</v>
      </c>
      <c r="B32" s="32"/>
      <c r="C32" s="26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</sheetData>
  <mergeCells count="5">
    <mergeCell ref="B4:G4"/>
    <mergeCell ref="B5:B11"/>
    <mergeCell ref="B12:B29"/>
    <mergeCell ref="B1:G1"/>
    <mergeCell ref="A32:B3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BOVINOS</vt:lpstr>
      <vt:lpstr>OVINOS</vt:lpstr>
      <vt:lpstr>EQUINOS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2020-08-10T13:41:08Z</dcterms:modified>
</cp:coreProperties>
</file>