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 BOSCANA\Desktop\boletin\PASAR A SERVIDOR\planillas para web\"/>
    </mc:Choice>
  </mc:AlternateContent>
  <bookViews>
    <workbookView xWindow="0" yWindow="0" windowWidth="19200" windowHeight="6792"/>
  </bookViews>
  <sheets>
    <sheet name="EXPORT VOL Sin Zona Fran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0" i="1" l="1"/>
  <c r="Y60" i="1"/>
  <c r="X60" i="1"/>
  <c r="W60" i="1"/>
  <c r="V60" i="1"/>
  <c r="U60" i="1"/>
  <c r="S60" i="1"/>
  <c r="R60" i="1"/>
  <c r="R53" i="1" s="1"/>
  <c r="Q60" i="1"/>
  <c r="P60" i="1"/>
  <c r="N60" i="1"/>
  <c r="P59" i="1"/>
  <c r="P53" i="1" s="1"/>
  <c r="Z54" i="1"/>
  <c r="Y54" i="1"/>
  <c r="X54" i="1"/>
  <c r="W54" i="1"/>
  <c r="W53" i="1" s="1"/>
  <c r="V54" i="1"/>
  <c r="U54" i="1"/>
  <c r="T54" i="1"/>
  <c r="S54" i="1"/>
  <c r="R54" i="1"/>
  <c r="Q54" i="1"/>
  <c r="P54" i="1"/>
  <c r="O54" i="1"/>
  <c r="N54" i="1"/>
  <c r="Z53" i="1"/>
  <c r="Y53" i="1"/>
  <c r="X53" i="1"/>
  <c r="V53" i="1"/>
  <c r="U53" i="1"/>
  <c r="S53" i="1"/>
  <c r="Q53" i="1"/>
  <c r="O53" i="1"/>
  <c r="N53" i="1"/>
  <c r="M53" i="1"/>
  <c r="S49" i="1"/>
  <c r="R49" i="1"/>
  <c r="Q49" i="1"/>
  <c r="P49" i="1"/>
  <c r="S43" i="1"/>
  <c r="R43" i="1"/>
  <c r="Q43" i="1"/>
  <c r="Q40" i="1" s="1"/>
  <c r="P43" i="1"/>
  <c r="S40" i="1"/>
  <c r="R40" i="1"/>
  <c r="P40" i="1"/>
  <c r="Z36" i="1"/>
  <c r="Y36" i="1"/>
  <c r="X36" i="1"/>
  <c r="W36" i="1"/>
  <c r="V36" i="1"/>
  <c r="S36" i="1"/>
  <c r="R36" i="1"/>
  <c r="Q36" i="1"/>
  <c r="P36" i="1"/>
  <c r="O36" i="1"/>
  <c r="O29" i="1" s="1"/>
  <c r="N36" i="1"/>
  <c r="N29" i="1" s="1"/>
  <c r="M36" i="1"/>
  <c r="Z34" i="1"/>
  <c r="Y34" i="1"/>
  <c r="X34" i="1"/>
  <c r="X29" i="1" s="1"/>
  <c r="W34" i="1"/>
  <c r="S34" i="1"/>
  <c r="R34" i="1"/>
  <c r="Q34" i="1"/>
  <c r="P34" i="1"/>
  <c r="X33" i="1"/>
  <c r="Z30" i="1"/>
  <c r="Y30" i="1"/>
  <c r="Y29" i="1" s="1"/>
  <c r="X30" i="1"/>
  <c r="W30" i="1"/>
  <c r="S30" i="1"/>
  <c r="S29" i="1" s="1"/>
  <c r="R30" i="1"/>
  <c r="R29" i="1" s="1"/>
  <c r="Q30" i="1"/>
  <c r="P30" i="1"/>
  <c r="P29" i="1" s="1"/>
  <c r="N30" i="1"/>
  <c r="Z29" i="1"/>
  <c r="W29" i="1"/>
  <c r="V29" i="1"/>
  <c r="U29" i="1"/>
  <c r="Q29" i="1"/>
  <c r="M29" i="1"/>
  <c r="Z26" i="1"/>
  <c r="Y26" i="1"/>
  <c r="X26" i="1"/>
  <c r="W26" i="1"/>
  <c r="V26" i="1"/>
  <c r="U26" i="1"/>
  <c r="S26" i="1"/>
  <c r="R26" i="1"/>
  <c r="Q26" i="1"/>
  <c r="P26" i="1"/>
  <c r="O26" i="1"/>
  <c r="N26" i="1"/>
  <c r="M26" i="1"/>
  <c r="D26" i="1"/>
  <c r="O24" i="1"/>
  <c r="O23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O21" i="1"/>
  <c r="Z18" i="1"/>
  <c r="Y18" i="1"/>
  <c r="X18" i="1"/>
  <c r="X16" i="1" s="1"/>
  <c r="W18" i="1"/>
  <c r="W16" i="1" s="1"/>
  <c r="V18" i="1"/>
  <c r="U18" i="1"/>
  <c r="T18" i="1"/>
  <c r="T16" i="1" s="1"/>
  <c r="S18" i="1"/>
  <c r="S16" i="1" s="1"/>
  <c r="R18" i="1"/>
  <c r="Q18" i="1"/>
  <c r="P18" i="1"/>
  <c r="P16" i="1" s="1"/>
  <c r="O18" i="1"/>
  <c r="O16" i="1" s="1"/>
  <c r="N18" i="1"/>
  <c r="M18" i="1"/>
  <c r="Z16" i="1"/>
  <c r="Y16" i="1"/>
  <c r="V16" i="1"/>
  <c r="U16" i="1"/>
  <c r="R16" i="1"/>
  <c r="Q16" i="1"/>
  <c r="N16" i="1"/>
  <c r="M16" i="1"/>
</calcChain>
</file>

<file path=xl/sharedStrings.xml><?xml version="1.0" encoding="utf-8"?>
<sst xmlns="http://schemas.openxmlformats.org/spreadsheetml/2006/main" count="145" uniqueCount="83">
  <si>
    <t xml:space="preserve"> </t>
  </si>
  <si>
    <r>
      <t xml:space="preserve">EXPORTACIONES (VOLUMEN SIN ZONA FRANCA) / </t>
    </r>
    <r>
      <rPr>
        <b/>
        <sz val="18"/>
        <color theme="1"/>
        <rFont val="Calibri"/>
        <family val="2"/>
        <scheme val="minor"/>
      </rPr>
      <t>EXPORTS ( WITHOUT FREE ZONES VOLUME)</t>
    </r>
  </si>
  <si>
    <t>Código / Code</t>
  </si>
  <si>
    <t>Producto / Product</t>
  </si>
  <si>
    <t>Unidad / Unity</t>
  </si>
  <si>
    <r>
      <t xml:space="preserve">MADERA EN ROLLO / </t>
    </r>
    <r>
      <rPr>
        <b/>
        <sz val="12"/>
        <color theme="1"/>
        <rFont val="Calibri"/>
        <family val="2"/>
        <scheme val="minor"/>
      </rPr>
      <t>ROUNDWOOD</t>
    </r>
  </si>
  <si>
    <t>1000 m3</t>
  </si>
  <si>
    <r>
      <t xml:space="preserve">COMBUSTIBLE DE MADERA, INCLUIDA LA MADERA PARA PRODUCIR CARBÓN VEGETAL / </t>
    </r>
    <r>
      <rPr>
        <b/>
        <sz val="12"/>
        <color theme="1"/>
        <rFont val="Calibri"/>
        <family val="2"/>
        <scheme val="minor"/>
      </rPr>
      <t>WOOD FUEL</t>
    </r>
  </si>
  <si>
    <r>
      <t xml:space="preserve">MADERA EN ROLLO INDUSTRIAL (MADERA EN BRUTO) / </t>
    </r>
    <r>
      <rPr>
        <b/>
        <sz val="12"/>
        <color theme="1"/>
        <rFont val="Calibri"/>
        <family val="2"/>
        <scheme val="minor"/>
      </rPr>
      <t>INDUSTRIAL ROUNDWOOD</t>
    </r>
  </si>
  <si>
    <t>1.2.C</t>
  </si>
  <si>
    <r>
      <t xml:space="preserve">Coníferas / </t>
    </r>
    <r>
      <rPr>
        <b/>
        <sz val="12"/>
        <color theme="1"/>
        <rFont val="Calibri"/>
        <family val="2"/>
        <scheme val="minor"/>
      </rPr>
      <t>Coniferous</t>
    </r>
  </si>
  <si>
    <t>1.2.NC</t>
  </si>
  <si>
    <r>
      <t xml:space="preserve">No coníferas / </t>
    </r>
    <r>
      <rPr>
        <b/>
        <sz val="12"/>
        <color theme="1"/>
        <rFont val="Calibri"/>
        <family val="2"/>
        <scheme val="minor"/>
      </rPr>
      <t>Non-Coniferous</t>
    </r>
  </si>
  <si>
    <t>2</t>
  </si>
  <si>
    <r>
      <t xml:space="preserve">CARBÓN VEGETAL / </t>
    </r>
    <r>
      <rPr>
        <b/>
        <sz val="12"/>
        <rFont val="Calibri"/>
        <family val="2"/>
        <scheme val="minor"/>
      </rPr>
      <t>WOOD</t>
    </r>
    <r>
      <rPr>
        <b/>
        <sz val="12"/>
        <color theme="3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CHARCOAL</t>
    </r>
  </si>
  <si>
    <t>1000 tm</t>
  </si>
  <si>
    <t>3</t>
  </si>
  <si>
    <r>
      <t>ASTILLAS, PARTÍCULAS (CHIPS) Y RESIDUOS DE MADERA /</t>
    </r>
    <r>
      <rPr>
        <b/>
        <sz val="12"/>
        <rFont val="Calibri"/>
        <family val="2"/>
        <scheme val="minor"/>
      </rPr>
      <t xml:space="preserve"> WOOD CHIPS, PARTICLES AND RESIDUES</t>
    </r>
  </si>
  <si>
    <t>3,1</t>
  </si>
  <si>
    <r>
      <t xml:space="preserve">ASTILLAS Y PARTÍCULAS (CHIPS) / </t>
    </r>
    <r>
      <rPr>
        <b/>
        <sz val="12"/>
        <rFont val="Calibri"/>
        <family val="2"/>
        <scheme val="minor"/>
      </rPr>
      <t>WOOD CHIPS AND PARTICLES</t>
    </r>
  </si>
  <si>
    <t>3,2</t>
  </si>
  <si>
    <r>
      <t xml:space="preserve">RESIDUOS DE MADERA / </t>
    </r>
    <r>
      <rPr>
        <b/>
        <sz val="12"/>
        <rFont val="Calibri"/>
        <family val="2"/>
        <scheme val="minor"/>
      </rPr>
      <t xml:space="preserve">WOOD RESIDUES </t>
    </r>
  </si>
  <si>
    <t>4</t>
  </si>
  <si>
    <r>
      <t xml:space="preserve">PELLETS DE MADERA / </t>
    </r>
    <r>
      <rPr>
        <b/>
        <sz val="12"/>
        <rFont val="Calibri"/>
        <family val="2"/>
        <scheme val="minor"/>
      </rPr>
      <t xml:space="preserve">WOOD PELLETS </t>
    </r>
  </si>
  <si>
    <t>1000 ton</t>
  </si>
  <si>
    <t xml:space="preserve"> s/d</t>
  </si>
  <si>
    <r>
      <t xml:space="preserve">MADERA ASERRADA / </t>
    </r>
    <r>
      <rPr>
        <b/>
        <sz val="12"/>
        <rFont val="Calibri"/>
        <family val="2"/>
        <scheme val="minor"/>
      </rPr>
      <t>SAWNWOOD</t>
    </r>
  </si>
  <si>
    <t>5.1.C</t>
  </si>
  <si>
    <t>5.2.NC</t>
  </si>
  <si>
    <r>
      <t xml:space="preserve">TABLEROS DE MADERA Y HOJAS DE CHAPA / </t>
    </r>
    <r>
      <rPr>
        <b/>
        <sz val="12"/>
        <rFont val="Calibri"/>
        <family val="2"/>
        <scheme val="minor"/>
      </rPr>
      <t>WOOD-BASED PANELS AND VENEERS</t>
    </r>
  </si>
  <si>
    <r>
      <t xml:space="preserve">HOJAS DE CHAPA / </t>
    </r>
    <r>
      <rPr>
        <b/>
        <sz val="12"/>
        <rFont val="Calibri"/>
        <family val="2"/>
        <scheme val="minor"/>
      </rPr>
      <t>VENEER SHEETS</t>
    </r>
  </si>
  <si>
    <t>6.1.C</t>
  </si>
  <si>
    <t>6.1.NC</t>
  </si>
  <si>
    <r>
      <t>MADERA TERCIADA /</t>
    </r>
    <r>
      <rPr>
        <b/>
        <sz val="12"/>
        <rFont val="Calibri"/>
        <family val="2"/>
        <scheme val="minor"/>
      </rPr>
      <t xml:space="preserve"> PLYWOOD</t>
    </r>
  </si>
  <si>
    <r>
      <t xml:space="preserve">TABLEROS DE PARTÍCULAS (incluidos los TPO) / </t>
    </r>
    <r>
      <rPr>
        <b/>
        <sz val="12"/>
        <rFont val="Calibri"/>
        <family val="2"/>
        <scheme val="minor"/>
      </rPr>
      <t>PARTICLE BOARD, ORIENTED STRANDBOARD (OSB) AND SIMILAR BOARD</t>
    </r>
  </si>
  <si>
    <t>6.3.1</t>
  </si>
  <si>
    <r>
      <t xml:space="preserve"> TPO / </t>
    </r>
    <r>
      <rPr>
        <b/>
        <sz val="12"/>
        <rFont val="Calibri"/>
        <family val="2"/>
        <scheme val="minor"/>
      </rPr>
      <t>ORIENTED STRANDBOARD (OSB)</t>
    </r>
  </si>
  <si>
    <r>
      <t xml:space="preserve">TABLEROS DE FIBRA / </t>
    </r>
    <r>
      <rPr>
        <b/>
        <sz val="12"/>
        <rFont val="Calibri"/>
        <family val="2"/>
        <scheme val="minor"/>
      </rPr>
      <t>FIBERBOARDS</t>
    </r>
  </si>
  <si>
    <t>6.4.1</t>
  </si>
  <si>
    <r>
      <t>DUROS /</t>
    </r>
    <r>
      <rPr>
        <b/>
        <sz val="12"/>
        <color theme="6" tint="-0.49998474074526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HARDBOARD</t>
    </r>
  </si>
  <si>
    <t>6.4.2</t>
  </si>
  <si>
    <r>
      <t>MDF (DENSIDAD MEDIA) /</t>
    </r>
    <r>
      <rPr>
        <b/>
        <sz val="12"/>
        <color theme="6" tint="-0.49998474074526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MEDIUM DENSITY FIBREBOARD</t>
    </r>
  </si>
  <si>
    <t>6.4.3</t>
  </si>
  <si>
    <r>
      <t xml:space="preserve">AISLANTES / </t>
    </r>
    <r>
      <rPr>
        <b/>
        <sz val="12"/>
        <rFont val="Calibri"/>
        <family val="2"/>
        <scheme val="minor"/>
      </rPr>
      <t xml:space="preserve">INSULATION, OTHER FIBREBOARD </t>
    </r>
  </si>
  <si>
    <r>
      <t xml:space="preserve">PULPA DE MADERA / </t>
    </r>
    <r>
      <rPr>
        <b/>
        <sz val="12"/>
        <rFont val="Calibri"/>
        <family val="2"/>
        <scheme val="minor"/>
      </rPr>
      <t>WOOD PULP</t>
    </r>
  </si>
  <si>
    <r>
      <t xml:space="preserve">MECÁNICA / </t>
    </r>
    <r>
      <rPr>
        <b/>
        <sz val="12"/>
        <rFont val="Calibri"/>
        <family val="2"/>
        <scheme val="minor"/>
      </rPr>
      <t>MECHANICAL WOOD PULP</t>
    </r>
  </si>
  <si>
    <r>
      <t xml:space="preserve">SEMIQUÍMICA / </t>
    </r>
    <r>
      <rPr>
        <b/>
        <sz val="12"/>
        <rFont val="Calibri"/>
        <family val="2"/>
        <scheme val="minor"/>
      </rPr>
      <t>SEMI-CHEMICAL WOOD PULP</t>
    </r>
  </si>
  <si>
    <r>
      <t>QUÍMICA /</t>
    </r>
    <r>
      <rPr>
        <b/>
        <sz val="12"/>
        <rFont val="Calibri"/>
        <family val="2"/>
        <scheme val="minor"/>
      </rPr>
      <t>CHEMICAL WOOD PULP</t>
    </r>
  </si>
  <si>
    <t>7.3.1</t>
  </si>
  <si>
    <r>
      <t xml:space="preserve">AL SULFATO SIN BLANQUEAR / </t>
    </r>
    <r>
      <rPr>
        <b/>
        <sz val="12"/>
        <rFont val="Calibri"/>
        <family val="2"/>
        <scheme val="minor"/>
      </rPr>
      <t>SULPHATE UNBLEACHED PULP</t>
    </r>
  </si>
  <si>
    <t>7.3.2</t>
  </si>
  <si>
    <r>
      <t>AL SULFATO BLANQUEADA /</t>
    </r>
    <r>
      <rPr>
        <b/>
        <sz val="12"/>
        <color theme="1"/>
        <rFont val="Calibri"/>
        <family val="2"/>
        <scheme val="minor"/>
      </rPr>
      <t xml:space="preserve"> SULPHATE BLEACHED PULP</t>
    </r>
  </si>
  <si>
    <t>7.3.3</t>
  </si>
  <si>
    <r>
      <t>AL SULFITO SIN BLANQUEAR /</t>
    </r>
    <r>
      <rPr>
        <b/>
        <sz val="12"/>
        <color theme="1"/>
        <rFont val="Calibri"/>
        <family val="2"/>
        <scheme val="minor"/>
      </rPr>
      <t xml:space="preserve"> SULPHITE</t>
    </r>
    <r>
      <rPr>
        <b/>
        <sz val="12"/>
        <color theme="6" tint="-0.49998474074526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UNBLEACHED PULP</t>
    </r>
  </si>
  <si>
    <t>7.3.4</t>
  </si>
  <si>
    <r>
      <t xml:space="preserve">AL SULFITO BLANQUEADA / </t>
    </r>
    <r>
      <rPr>
        <b/>
        <sz val="12"/>
        <color theme="1"/>
        <rFont val="Calibri"/>
        <family val="2"/>
        <scheme val="minor"/>
      </rPr>
      <t xml:space="preserve">SULPHITE BLEACHED PULP </t>
    </r>
  </si>
  <si>
    <r>
      <t xml:space="preserve">SOLUBLE / </t>
    </r>
    <r>
      <rPr>
        <b/>
        <sz val="12"/>
        <rFont val="Calibri"/>
        <family val="2"/>
        <scheme val="minor"/>
      </rPr>
      <t>DISSOLVING GRADES</t>
    </r>
  </si>
  <si>
    <r>
      <t>OTROS TIPOS DE PULPA /</t>
    </r>
    <r>
      <rPr>
        <b/>
        <sz val="12"/>
        <rFont val="Calibri"/>
        <family val="2"/>
        <scheme val="minor"/>
      </rPr>
      <t xml:space="preserve"> OTHER PULP</t>
    </r>
  </si>
  <si>
    <r>
      <t xml:space="preserve">PULPA DE OTRAS FIBRAS DISTINTAS DE LA MADERA / </t>
    </r>
    <r>
      <rPr>
        <b/>
        <sz val="12"/>
        <rFont val="Calibri"/>
        <family val="2"/>
        <scheme val="minor"/>
      </rPr>
      <t>PULP FROM FIBRES OTHER THAN WOOD</t>
    </r>
  </si>
  <si>
    <r>
      <t xml:space="preserve">PULPA DE FIBRA RECUPERADA / </t>
    </r>
    <r>
      <rPr>
        <b/>
        <sz val="12"/>
        <rFont val="Calibri"/>
        <family val="2"/>
        <scheme val="minor"/>
      </rPr>
      <t>RECOVERED FIBER PULP</t>
    </r>
  </si>
  <si>
    <r>
      <t xml:space="preserve">PAPEL RECUPERADO / </t>
    </r>
    <r>
      <rPr>
        <b/>
        <sz val="12"/>
        <rFont val="Calibri"/>
        <family val="2"/>
        <scheme val="minor"/>
      </rPr>
      <t>RECOVERED PAPER</t>
    </r>
  </si>
  <si>
    <r>
      <t xml:space="preserve">PAPEL Y CARTÓN / </t>
    </r>
    <r>
      <rPr>
        <b/>
        <sz val="12"/>
        <rFont val="Calibri"/>
        <family val="2"/>
        <scheme val="minor"/>
      </rPr>
      <t>PAPER AND PAPERBOARD</t>
    </r>
  </si>
  <si>
    <r>
      <t>PAPEL CON FINES GRÁFICOS/</t>
    </r>
    <r>
      <rPr>
        <b/>
        <sz val="12"/>
        <rFont val="Calibri"/>
        <family val="2"/>
        <scheme val="minor"/>
      </rPr>
      <t xml:space="preserve"> GRAPHIC PAPERS</t>
    </r>
  </si>
  <si>
    <t>10.1.1</t>
  </si>
  <si>
    <r>
      <t xml:space="preserve">PAPEL PARA PERIÓDICOS / </t>
    </r>
    <r>
      <rPr>
        <b/>
        <sz val="12"/>
        <color theme="1"/>
        <rFont val="Calibri"/>
        <family val="2"/>
        <scheme val="minor"/>
      </rPr>
      <t>NEWSPRINT</t>
    </r>
  </si>
  <si>
    <t>10.1.2</t>
  </si>
  <si>
    <r>
      <t xml:space="preserve">PAPEL MECÁNICO SIN ESTUCO / </t>
    </r>
    <r>
      <rPr>
        <b/>
        <sz val="12"/>
        <color theme="1"/>
        <rFont val="Calibri"/>
        <family val="2"/>
        <scheme val="minor"/>
      </rPr>
      <t xml:space="preserve">UNCOATED MECHANICAL PAPER  </t>
    </r>
  </si>
  <si>
    <t>10.1.3</t>
  </si>
  <si>
    <r>
      <t xml:space="preserve">PAPEL SIN ESTUCO Y SIN MADERA / </t>
    </r>
    <r>
      <rPr>
        <b/>
        <sz val="12"/>
        <color theme="1"/>
        <rFont val="Calibri"/>
        <family val="2"/>
        <scheme val="minor"/>
      </rPr>
      <t>UNCOATED WOODFREE PAPER</t>
    </r>
  </si>
  <si>
    <t>10.1.4</t>
  </si>
  <si>
    <r>
      <t>PAPEL ESTUCADO /</t>
    </r>
    <r>
      <rPr>
        <b/>
        <sz val="12"/>
        <color theme="1"/>
        <rFont val="Calibri"/>
        <family val="2"/>
        <scheme val="minor"/>
      </rPr>
      <t xml:space="preserve"> COATED PAPER</t>
    </r>
  </si>
  <si>
    <r>
      <t xml:space="preserve">PAPEL DE USO DOMÉSTICO Y SANITARIO /  </t>
    </r>
    <r>
      <rPr>
        <b/>
        <sz val="12"/>
        <rFont val="Calibri"/>
        <family val="2"/>
        <scheme val="minor"/>
      </rPr>
      <t>HOUSEHOLD AND SANITARY PAPER</t>
    </r>
  </si>
  <si>
    <r>
      <t>MATERIAL PARA EMPAQUETAR /</t>
    </r>
    <r>
      <rPr>
        <b/>
        <sz val="12"/>
        <rFont val="Calibri"/>
        <family val="2"/>
        <scheme val="minor"/>
      </rPr>
      <t xml:space="preserve"> PACKAGING MATERIAL</t>
    </r>
  </si>
  <si>
    <t>10.3.1</t>
  </si>
  <si>
    <r>
      <t>MATERIAL DE ENVASAR /</t>
    </r>
    <r>
      <rPr>
        <b/>
        <sz val="12"/>
        <color theme="1"/>
        <rFont val="Calibri"/>
        <family val="2"/>
        <scheme val="minor"/>
      </rPr>
      <t>CASE PAPER</t>
    </r>
  </si>
  <si>
    <t>10.3.2</t>
  </si>
  <si>
    <r>
      <t>CARTÓN PARA CAJAS PLEGABLES /</t>
    </r>
    <r>
      <rPr>
        <b/>
        <sz val="12"/>
        <color theme="1"/>
        <rFont val="Calibri"/>
        <family val="2"/>
        <scheme val="minor"/>
      </rPr>
      <t xml:space="preserve"> CARTONBOARD</t>
    </r>
  </si>
  <si>
    <t>10.3.3</t>
  </si>
  <si>
    <r>
      <t xml:space="preserve">PAPEL PARA ENVOLVER / </t>
    </r>
    <r>
      <rPr>
        <b/>
        <sz val="12"/>
        <color theme="1"/>
        <rFont val="Calibri"/>
        <family val="2"/>
        <scheme val="minor"/>
      </rPr>
      <t>WRAPPING PAPERS</t>
    </r>
  </si>
  <si>
    <t>10.3.4</t>
  </si>
  <si>
    <r>
      <t xml:space="preserve">OTROS PAPELES, UTILIZADOS PRINCIPALMENTE PARA EMPAQUETAR / </t>
    </r>
    <r>
      <rPr>
        <b/>
        <sz val="12"/>
        <color theme="1"/>
        <rFont val="Calibri"/>
        <family val="2"/>
        <scheme val="minor"/>
      </rPr>
      <t>OTHER PAPERS MAINLY FOR PACKAGING</t>
    </r>
  </si>
  <si>
    <r>
      <t xml:space="preserve">OTROS PAPELES Y CARTONES N.E.P. / </t>
    </r>
    <r>
      <rPr>
        <b/>
        <sz val="12"/>
        <rFont val="Calibri"/>
        <family val="2"/>
        <scheme val="minor"/>
      </rPr>
      <t>OTHER PAPER AND PAPERBOARD N.E.S. (NOT ELSEWHERE SPECIFIED)</t>
    </r>
  </si>
  <si>
    <t>Fuente: Dirección General Forestal - División Evaluación &amp; Información en base a BCU y Comercio Exterior Descartes Datamyne Latam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</si>
</sst>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</font>
    <font>
      <b/>
      <sz val="13"/>
      <color theme="3"/>
      <name val="Calibri"/>
      <family val="2"/>
      <scheme val="minor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9"/>
      <name val="Univers"/>
      <family val="2"/>
    </font>
    <font>
      <b/>
      <i/>
      <u/>
      <sz val="28"/>
      <color theme="6" tint="-0.499984740745262"/>
      <name val="Calibri"/>
      <family val="2"/>
    </font>
    <font>
      <u/>
      <sz val="10"/>
      <name val="Arial"/>
      <family val="2"/>
    </font>
    <font>
      <sz val="18"/>
      <name val="Univers"/>
      <family val="2"/>
    </font>
    <font>
      <b/>
      <sz val="12"/>
      <name val="Univers"/>
      <family val="2"/>
    </font>
    <font>
      <b/>
      <sz val="18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3" fillId="3" borderId="1" xfId="1" applyFont="1" applyFill="1" applyAlignment="1" applyProtection="1">
      <alignment horizontal="center" vertical="center"/>
    </xf>
    <xf numFmtId="0" fontId="13" fillId="3" borderId="1" xfId="1" applyFont="1" applyFill="1" applyAlignment="1" applyProtection="1">
      <alignment horizontal="center" vertical="center" shrinkToFit="1"/>
    </xf>
    <xf numFmtId="49" fontId="1" fillId="4" borderId="1" xfId="1" applyNumberFormat="1" applyFill="1" applyAlignment="1" applyProtection="1">
      <alignment horizontal="left" vertical="center"/>
    </xf>
    <xf numFmtId="0" fontId="14" fillId="4" borderId="1" xfId="1" applyFont="1" applyFill="1" applyAlignment="1" applyProtection="1">
      <alignment horizontal="left" vertical="center"/>
    </xf>
    <xf numFmtId="0" fontId="1" fillId="4" borderId="1" xfId="1" applyFill="1" applyAlignment="1" applyProtection="1">
      <alignment horizontal="center" vertical="center"/>
    </xf>
    <xf numFmtId="1" fontId="1" fillId="4" borderId="1" xfId="1" applyNumberFormat="1" applyFill="1" applyAlignment="1" applyProtection="1">
      <alignment horizontal="right" vertical="center"/>
      <protection locked="0"/>
    </xf>
    <xf numFmtId="1" fontId="1" fillId="4" borderId="1" xfId="1" applyNumberFormat="1" applyFill="1" applyAlignment="1" applyProtection="1">
      <alignment horizontal="right" vertical="center"/>
    </xf>
    <xf numFmtId="49" fontId="1" fillId="4" borderId="1" xfId="1" applyNumberFormat="1" applyFill="1" applyAlignment="1" applyProtection="1">
      <alignment horizontal="right" vertical="center"/>
    </xf>
    <xf numFmtId="0" fontId="1" fillId="4" borderId="1" xfId="1" applyFont="1" applyFill="1" applyAlignment="1" applyProtection="1">
      <alignment horizontal="right" vertical="center"/>
    </xf>
    <xf numFmtId="1" fontId="1" fillId="4" borderId="1" xfId="1" applyNumberFormat="1" applyFont="1" applyFill="1" applyAlignment="1" applyProtection="1">
      <alignment horizontal="right" vertical="center"/>
    </xf>
    <xf numFmtId="49" fontId="1" fillId="5" borderId="1" xfId="1" applyNumberFormat="1" applyFill="1" applyAlignment="1" applyProtection="1">
      <alignment horizontal="left" vertical="center"/>
      <protection locked="0"/>
    </xf>
    <xf numFmtId="0" fontId="14" fillId="5" borderId="1" xfId="1" applyFont="1" applyFill="1" applyAlignment="1" applyProtection="1">
      <alignment horizontal="left" vertical="center" wrapText="1" indent="1"/>
    </xf>
    <xf numFmtId="0" fontId="1" fillId="5" borderId="1" xfId="1" quotePrefix="1" applyFill="1" applyAlignment="1" applyProtection="1">
      <alignment horizontal="center" vertical="center"/>
    </xf>
    <xf numFmtId="1" fontId="1" fillId="5" borderId="1" xfId="1" quotePrefix="1" applyNumberFormat="1" applyFill="1" applyAlignment="1" applyProtection="1">
      <alignment horizontal="right" vertical="center"/>
    </xf>
    <xf numFmtId="0" fontId="1" fillId="0" borderId="1" xfId="1" applyFill="1" applyAlignment="1" applyProtection="1">
      <alignment vertical="center"/>
    </xf>
    <xf numFmtId="0" fontId="14" fillId="0" borderId="1" xfId="1" applyFont="1" applyAlignment="1" applyProtection="1">
      <alignment horizontal="left" vertical="center" indent="2"/>
    </xf>
    <xf numFmtId="0" fontId="1" fillId="0" borderId="1" xfId="1" applyFill="1" applyAlignment="1" applyProtection="1">
      <alignment horizontal="center" vertical="center"/>
    </xf>
    <xf numFmtId="1" fontId="1" fillId="0" borderId="1" xfId="1" applyNumberFormat="1" applyAlignment="1">
      <alignment horizontal="right"/>
    </xf>
    <xf numFmtId="1" fontId="1" fillId="0" borderId="1" xfId="1" applyNumberFormat="1" applyFill="1" applyAlignment="1" applyProtection="1">
      <alignment horizontal="right" vertical="center"/>
      <protection locked="0"/>
    </xf>
    <xf numFmtId="1" fontId="1" fillId="0" borderId="1" xfId="1" applyNumberFormat="1" applyFill="1" applyAlignment="1">
      <alignment horizontal="right"/>
    </xf>
    <xf numFmtId="1" fontId="1" fillId="0" borderId="1" xfId="1" applyNumberFormat="1" applyAlignment="1">
      <alignment horizontal="right" vertical="center"/>
    </xf>
    <xf numFmtId="1" fontId="1" fillId="6" borderId="1" xfId="1" applyNumberFormat="1" applyFill="1" applyAlignment="1" applyProtection="1">
      <alignment horizontal="right" vertical="center"/>
      <protection locked="0"/>
    </xf>
    <xf numFmtId="0" fontId="14" fillId="0" borderId="1" xfId="1" applyFont="1" applyFill="1" applyAlignment="1" applyProtection="1">
      <alignment horizontal="left" vertical="center" indent="2"/>
    </xf>
    <xf numFmtId="1" fontId="1" fillId="0" borderId="1" xfId="1" applyNumberFormat="1" applyFill="1" applyAlignment="1" applyProtection="1">
      <alignment horizontal="right" vertical="center"/>
    </xf>
    <xf numFmtId="0" fontId="14" fillId="0" borderId="1" xfId="1" applyFont="1" applyFill="1" applyAlignment="1" applyProtection="1">
      <alignment horizontal="left" vertical="center" wrapText="1" indent="2"/>
    </xf>
    <xf numFmtId="0" fontId="18" fillId="0" borderId="0" xfId="0" applyFont="1" applyBorder="1" applyAlignment="1" applyProtection="1">
      <alignment horizontal="left" vertical="center" indent="3"/>
    </xf>
    <xf numFmtId="0" fontId="3" fillId="0" borderId="0" xfId="0" applyFont="1"/>
    <xf numFmtId="0" fontId="3" fillId="0" borderId="0" xfId="0" applyFont="1" applyBorder="1"/>
    <xf numFmtId="0" fontId="0" fillId="0" borderId="0" xfId="0" applyBorder="1"/>
  </cellXfs>
  <cellStyles count="2">
    <cellStyle name="Normal" xfId="0" builtinId="0"/>
    <cellStyle name="Título 2" xfId="1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16</xdr:col>
      <xdr:colOff>130970</xdr:colOff>
      <xdr:row>9</xdr:row>
      <xdr:rowOff>132637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773"/>
        <a:stretch/>
      </xdr:blipFill>
      <xdr:spPr bwMode="auto">
        <a:xfrm>
          <a:off x="9673590" y="537210"/>
          <a:ext cx="5624990" cy="136707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0"/>
  <sheetViews>
    <sheetView showGridLines="0" tabSelected="1" zoomScale="50" zoomScaleNormal="50" workbookViewId="0">
      <selection activeCell="Z68" sqref="Z68"/>
    </sheetView>
  </sheetViews>
  <sheetFormatPr baseColWidth="10" defaultRowHeight="12.3"/>
  <cols>
    <col min="1" max="1" width="14.71875" customWidth="1"/>
    <col min="2" max="2" width="103.44140625" customWidth="1"/>
    <col min="3" max="3" width="16.71875" hidden="1" customWidth="1"/>
    <col min="4" max="7" width="11.44140625" hidden="1" customWidth="1"/>
    <col min="8" max="19" width="11.44140625" customWidth="1"/>
    <col min="20" max="21" width="11.71875" customWidth="1"/>
    <col min="24" max="24" width="11.44140625" customWidth="1"/>
  </cols>
  <sheetData>
    <row r="1" spans="1:26" ht="15">
      <c r="B1" s="1"/>
      <c r="C1" s="2"/>
    </row>
    <row r="2" spans="1:26" ht="15">
      <c r="B2" s="1"/>
      <c r="C2" s="2"/>
    </row>
    <row r="3" spans="1:26">
      <c r="B3" s="3"/>
      <c r="C3" s="4"/>
      <c r="D3" s="5"/>
      <c r="E3" s="5"/>
      <c r="F3" s="5"/>
      <c r="G3" s="5"/>
      <c r="H3" s="5"/>
      <c r="I3" s="6"/>
      <c r="J3" s="6"/>
    </row>
    <row r="4" spans="1:26">
      <c r="B4" s="3"/>
      <c r="C4" s="4"/>
      <c r="D4" s="5"/>
      <c r="E4" s="5"/>
      <c r="F4" s="5"/>
      <c r="G4" s="5"/>
      <c r="H4" s="5"/>
      <c r="I4" s="6"/>
      <c r="J4" s="6"/>
    </row>
    <row r="5" spans="1:26">
      <c r="B5" s="3"/>
      <c r="C5" s="4"/>
      <c r="D5" s="5"/>
      <c r="E5" s="5"/>
      <c r="F5" s="5"/>
      <c r="G5" s="5"/>
      <c r="H5" s="5"/>
      <c r="I5" s="6"/>
      <c r="J5" s="6"/>
    </row>
    <row r="6" spans="1:26">
      <c r="B6" s="3"/>
      <c r="C6" s="4"/>
      <c r="D6" s="5"/>
      <c r="E6" s="5"/>
      <c r="F6" s="5"/>
      <c r="G6" s="5"/>
      <c r="H6" s="5"/>
      <c r="I6" s="6"/>
      <c r="J6" s="6"/>
    </row>
    <row r="7" spans="1:26">
      <c r="B7" s="3"/>
      <c r="C7" s="4"/>
      <c r="D7" s="5"/>
      <c r="E7" s="5"/>
      <c r="F7" s="5"/>
      <c r="G7" s="5"/>
      <c r="H7" s="5"/>
      <c r="I7" s="6"/>
      <c r="J7" s="6"/>
    </row>
    <row r="8" spans="1:26" ht="35.700000000000003">
      <c r="B8" s="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26">
      <c r="B9" s="3"/>
      <c r="C9" s="4"/>
      <c r="D9" s="5"/>
      <c r="E9" s="5"/>
      <c r="F9" s="5"/>
      <c r="G9" s="5"/>
      <c r="H9" s="5"/>
      <c r="I9" s="6"/>
      <c r="J9" s="6"/>
    </row>
    <row r="10" spans="1:26" ht="22.2">
      <c r="B10" s="3"/>
      <c r="C10" s="4"/>
      <c r="D10" s="5"/>
      <c r="E10" s="9"/>
      <c r="F10" s="9"/>
      <c r="G10" s="9"/>
      <c r="H10" s="9"/>
      <c r="I10" s="9"/>
      <c r="J10" s="9"/>
      <c r="K10" s="9"/>
    </row>
    <row r="11" spans="1:26" ht="19.5" customHeight="1">
      <c r="B11" s="3"/>
      <c r="C11" s="4"/>
      <c r="D11" s="5"/>
      <c r="E11" s="5"/>
      <c r="F11" s="5"/>
      <c r="G11" s="5"/>
      <c r="H11" s="5"/>
      <c r="I11" s="6"/>
      <c r="J11" s="6"/>
    </row>
    <row r="12" spans="1:26">
      <c r="B12" s="3"/>
      <c r="C12" s="4"/>
      <c r="D12" s="5"/>
      <c r="E12" s="5"/>
      <c r="F12" s="5"/>
      <c r="G12" s="5"/>
      <c r="H12" s="5"/>
      <c r="I12" s="6"/>
      <c r="J12" s="6"/>
    </row>
    <row r="13" spans="1:26" ht="15.75" customHeight="1">
      <c r="B13" s="10" t="s">
        <v>0</v>
      </c>
    </row>
    <row r="14" spans="1:26" ht="32.25" customHeight="1">
      <c r="A14" s="11" t="s">
        <v>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0.100000000000001" customHeight="1" thickBot="1">
      <c r="A15" s="12" t="s">
        <v>2</v>
      </c>
      <c r="B15" s="12" t="s">
        <v>3</v>
      </c>
      <c r="C15" s="13" t="s">
        <v>4</v>
      </c>
      <c r="D15" s="12">
        <v>2000</v>
      </c>
      <c r="E15" s="12">
        <v>2001</v>
      </c>
      <c r="F15" s="12">
        <v>2002</v>
      </c>
      <c r="G15" s="12">
        <v>2003</v>
      </c>
      <c r="H15" s="12">
        <v>2004</v>
      </c>
      <c r="I15" s="12">
        <v>2005</v>
      </c>
      <c r="J15" s="12">
        <v>2006</v>
      </c>
      <c r="K15" s="12">
        <v>2007</v>
      </c>
      <c r="L15" s="12">
        <v>2008</v>
      </c>
      <c r="M15" s="12">
        <v>2009</v>
      </c>
      <c r="N15" s="12">
        <v>2010</v>
      </c>
      <c r="O15" s="12">
        <v>2011</v>
      </c>
      <c r="P15" s="12">
        <v>2012</v>
      </c>
      <c r="Q15" s="12">
        <v>2013</v>
      </c>
      <c r="R15" s="12">
        <v>2014</v>
      </c>
      <c r="S15" s="12">
        <v>2015</v>
      </c>
      <c r="T15" s="12">
        <v>2016</v>
      </c>
      <c r="U15" s="12">
        <v>2017</v>
      </c>
      <c r="V15" s="12">
        <v>2018</v>
      </c>
      <c r="W15" s="12">
        <v>2019</v>
      </c>
      <c r="X15" s="12">
        <v>2020</v>
      </c>
      <c r="Y15" s="12">
        <v>2021</v>
      </c>
      <c r="Z15" s="12">
        <v>2022</v>
      </c>
    </row>
    <row r="16" spans="1:26" ht="17.399999999999999" thickTop="1" thickBot="1">
      <c r="A16" s="14">
        <v>1</v>
      </c>
      <c r="B16" s="15" t="s">
        <v>5</v>
      </c>
      <c r="C16" s="16" t="s">
        <v>6</v>
      </c>
      <c r="D16" s="17">
        <v>845</v>
      </c>
      <c r="E16" s="17">
        <v>912</v>
      </c>
      <c r="F16" s="17">
        <v>1097</v>
      </c>
      <c r="G16" s="18">
        <v>1375</v>
      </c>
      <c r="H16" s="19">
        <v>1614</v>
      </c>
      <c r="I16" s="20">
        <v>1490</v>
      </c>
      <c r="J16" s="16">
        <v>1995</v>
      </c>
      <c r="K16" s="17">
        <v>2534</v>
      </c>
      <c r="L16" s="17">
        <v>3818</v>
      </c>
      <c r="M16" s="17">
        <f>SUM(M17:M18)</f>
        <v>4062</v>
      </c>
      <c r="N16" s="18">
        <f>SUM(N17:N18)</f>
        <v>5794</v>
      </c>
      <c r="O16" s="19">
        <f>SUM(O17:O18)</f>
        <v>4519</v>
      </c>
      <c r="P16" s="21">
        <f>P17+P18</f>
        <v>4196.1298170000009</v>
      </c>
      <c r="Q16" s="18">
        <f>Q17+Q18</f>
        <v>4909.3229799999999</v>
      </c>
      <c r="R16" s="17">
        <f>R17+R18</f>
        <v>6972.6199000000151</v>
      </c>
      <c r="S16" s="17">
        <f>S17+S18</f>
        <v>9329.9877857169231</v>
      </c>
      <c r="T16" s="17">
        <f>+T17+T18</f>
        <v>9620</v>
      </c>
      <c r="U16" s="17">
        <f>SUM(U17:U18)</f>
        <v>10450.267281078788</v>
      </c>
      <c r="V16" s="17">
        <f>SUM(V17:V18)</f>
        <v>11213.330001136364</v>
      </c>
      <c r="W16" s="17">
        <f>W17+W18</f>
        <v>10649.15792</v>
      </c>
      <c r="X16" s="17">
        <f>X17+X18</f>
        <v>13198.399121738625</v>
      </c>
      <c r="Y16" s="17">
        <f>Y17+Y18</f>
        <v>12556.074580000011</v>
      </c>
      <c r="Z16" s="17">
        <f>Z17+Z18</f>
        <v>10948.715232440019</v>
      </c>
    </row>
    <row r="17" spans="1:26" ht="17.399999999999999" thickTop="1" thickBot="1">
      <c r="A17" s="22">
        <v>1.1000000000000001</v>
      </c>
      <c r="B17" s="23" t="s">
        <v>7</v>
      </c>
      <c r="C17" s="24" t="s">
        <v>6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1.9817000000000001E-2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</row>
    <row r="18" spans="1:26" ht="21.75" customHeight="1" thickTop="1" thickBot="1">
      <c r="A18" s="22">
        <v>1.2</v>
      </c>
      <c r="B18" s="23" t="s">
        <v>8</v>
      </c>
      <c r="C18" s="24" t="s">
        <v>6</v>
      </c>
      <c r="D18" s="25">
        <v>845</v>
      </c>
      <c r="E18" s="25">
        <v>912</v>
      </c>
      <c r="F18" s="25">
        <v>1097</v>
      </c>
      <c r="G18" s="25">
        <v>1375</v>
      </c>
      <c r="H18" s="25">
        <v>1614</v>
      </c>
      <c r="I18" s="25">
        <v>1490</v>
      </c>
      <c r="J18" s="25">
        <v>1995</v>
      </c>
      <c r="K18" s="25">
        <v>2534</v>
      </c>
      <c r="L18" s="25">
        <v>3818</v>
      </c>
      <c r="M18" s="25">
        <f>SUM(M19:M20)</f>
        <v>4062</v>
      </c>
      <c r="N18" s="25">
        <f>SUM(N19:N20)</f>
        <v>5794</v>
      </c>
      <c r="O18" s="25">
        <f>SUM(O19:O20)</f>
        <v>4519</v>
      </c>
      <c r="P18" s="25">
        <f>P19+P20</f>
        <v>4196.1100000000006</v>
      </c>
      <c r="Q18" s="25">
        <f>Q19+Q20</f>
        <v>4909.3229799999999</v>
      </c>
      <c r="R18" s="25">
        <f>R19+R20</f>
        <v>6972.6199000000151</v>
      </c>
      <c r="S18" s="25">
        <f>S19+S20</f>
        <v>9329.9877857169231</v>
      </c>
      <c r="T18" s="25">
        <f t="shared" ref="T18:Z18" si="0">SUM(T19:T20)</f>
        <v>9620</v>
      </c>
      <c r="U18" s="25">
        <f t="shared" si="0"/>
        <v>10450.267281078788</v>
      </c>
      <c r="V18" s="25">
        <f t="shared" si="0"/>
        <v>11213.330001136364</v>
      </c>
      <c r="W18" s="25">
        <f t="shared" si="0"/>
        <v>10649.15792</v>
      </c>
      <c r="X18" s="25">
        <f t="shared" si="0"/>
        <v>13198.399121738625</v>
      </c>
      <c r="Y18" s="25">
        <f t="shared" si="0"/>
        <v>12556.074580000011</v>
      </c>
      <c r="Z18" s="25">
        <f t="shared" si="0"/>
        <v>10948.715232440019</v>
      </c>
    </row>
    <row r="19" spans="1:26" ht="17.399999999999999" thickTop="1" thickBot="1">
      <c r="A19" s="26" t="s">
        <v>9</v>
      </c>
      <c r="B19" s="27" t="s">
        <v>10</v>
      </c>
      <c r="C19" s="28" t="s">
        <v>6</v>
      </c>
      <c r="D19" s="29">
        <v>0</v>
      </c>
      <c r="E19" s="29">
        <v>5</v>
      </c>
      <c r="F19" s="29"/>
      <c r="G19" s="29">
        <v>6</v>
      </c>
      <c r="H19" s="29">
        <v>3</v>
      </c>
      <c r="I19" s="29">
        <v>1</v>
      </c>
      <c r="J19" s="29">
        <v>0</v>
      </c>
      <c r="K19" s="29">
        <v>5</v>
      </c>
      <c r="L19" s="29">
        <v>12</v>
      </c>
      <c r="M19" s="29">
        <v>14</v>
      </c>
      <c r="N19" s="29">
        <v>103</v>
      </c>
      <c r="O19" s="29">
        <v>353</v>
      </c>
      <c r="P19" s="29">
        <v>97.52</v>
      </c>
      <c r="Q19" s="29">
        <v>48.312019999999997</v>
      </c>
      <c r="R19" s="29">
        <v>93.089960000000005</v>
      </c>
      <c r="S19" s="29">
        <v>37.581643076923079</v>
      </c>
      <c r="T19" s="29">
        <v>104</v>
      </c>
      <c r="U19" s="29">
        <v>1239.5097045454545</v>
      </c>
      <c r="V19" s="29">
        <v>2127.3300011363635</v>
      </c>
      <c r="W19" s="29">
        <v>1230.1579200000001</v>
      </c>
      <c r="X19" s="29">
        <v>2321.1383917386365</v>
      </c>
      <c r="Y19" s="29">
        <v>2652.2493199999999</v>
      </c>
      <c r="Z19" s="29">
        <v>1635.6384824400002</v>
      </c>
    </row>
    <row r="20" spans="1:26" ht="17.399999999999999" thickTop="1" thickBot="1">
      <c r="A20" s="26" t="s">
        <v>11</v>
      </c>
      <c r="B20" s="27" t="s">
        <v>12</v>
      </c>
      <c r="C20" s="28" t="s">
        <v>6</v>
      </c>
      <c r="D20" s="29">
        <v>845</v>
      </c>
      <c r="E20" s="29">
        <v>907</v>
      </c>
      <c r="F20" s="29">
        <v>1097</v>
      </c>
      <c r="G20" s="29">
        <v>1369</v>
      </c>
      <c r="H20" s="29">
        <v>1611</v>
      </c>
      <c r="I20" s="29">
        <v>1489</v>
      </c>
      <c r="J20" s="29">
        <v>1995</v>
      </c>
      <c r="K20" s="29">
        <v>2529</v>
      </c>
      <c r="L20" s="29">
        <v>3806</v>
      </c>
      <c r="M20" s="29">
        <v>4048</v>
      </c>
      <c r="N20" s="29">
        <v>5691</v>
      </c>
      <c r="O20" s="29">
        <v>4166</v>
      </c>
      <c r="P20" s="29">
        <v>4098.59</v>
      </c>
      <c r="Q20" s="29">
        <v>4861.0109599999996</v>
      </c>
      <c r="R20" s="29">
        <v>6879.5299400000149</v>
      </c>
      <c r="S20" s="29">
        <v>9292.4061426400003</v>
      </c>
      <c r="T20" s="29">
        <v>9516</v>
      </c>
      <c r="U20" s="29">
        <v>9210.7575765333331</v>
      </c>
      <c r="V20" s="29">
        <v>9086</v>
      </c>
      <c r="W20" s="29">
        <v>9419</v>
      </c>
      <c r="X20" s="29">
        <v>10877.260729999989</v>
      </c>
      <c r="Y20" s="29">
        <v>9903.8252600000105</v>
      </c>
      <c r="Z20" s="29">
        <v>9313.0767500000184</v>
      </c>
    </row>
    <row r="21" spans="1:26" ht="17.399999999999999" thickTop="1" thickBot="1">
      <c r="A21" s="14" t="s">
        <v>13</v>
      </c>
      <c r="B21" s="15" t="s">
        <v>14</v>
      </c>
      <c r="C21" s="16" t="s">
        <v>15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f>SUM(O23:O24)</f>
        <v>585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</row>
    <row r="22" spans="1:26" ht="17.399999999999999" thickTop="1" thickBot="1">
      <c r="A22" s="14" t="s">
        <v>16</v>
      </c>
      <c r="B22" s="15" t="s">
        <v>17</v>
      </c>
      <c r="C22" s="16" t="s">
        <v>6</v>
      </c>
      <c r="D22" s="17">
        <f t="shared" ref="D22:Z22" si="1">SUM(D23:D24)</f>
        <v>17</v>
      </c>
      <c r="E22" s="17">
        <f t="shared" si="1"/>
        <v>25</v>
      </c>
      <c r="F22" s="17">
        <f t="shared" si="1"/>
        <v>12</v>
      </c>
      <c r="G22" s="17">
        <f t="shared" si="1"/>
        <v>262</v>
      </c>
      <c r="H22" s="17">
        <f t="shared" si="1"/>
        <v>836</v>
      </c>
      <c r="I22" s="17">
        <f t="shared" si="1"/>
        <v>1298</v>
      </c>
      <c r="J22" s="17">
        <f t="shared" si="1"/>
        <v>1389</v>
      </c>
      <c r="K22" s="17">
        <f t="shared" si="1"/>
        <v>1280</v>
      </c>
      <c r="L22" s="17">
        <f t="shared" si="1"/>
        <v>2283</v>
      </c>
      <c r="M22" s="17">
        <f t="shared" si="1"/>
        <v>1146</v>
      </c>
      <c r="N22" s="17">
        <f t="shared" si="1"/>
        <v>2276</v>
      </c>
      <c r="O22" s="17">
        <f t="shared" si="1"/>
        <v>585</v>
      </c>
      <c r="P22" s="17">
        <f t="shared" si="1"/>
        <v>906</v>
      </c>
      <c r="Q22" s="17">
        <f t="shared" si="1"/>
        <v>924</v>
      </c>
      <c r="R22" s="17">
        <f t="shared" si="1"/>
        <v>973.98699999999997</v>
      </c>
      <c r="S22" s="17">
        <f t="shared" si="1"/>
        <v>831.66</v>
      </c>
      <c r="T22" s="17">
        <f t="shared" si="1"/>
        <v>1110.5305529333334</v>
      </c>
      <c r="U22" s="17">
        <f t="shared" si="1"/>
        <v>1001.0279066666666</v>
      </c>
      <c r="V22" s="17">
        <f t="shared" si="1"/>
        <v>1450.290032582222</v>
      </c>
      <c r="W22" s="17">
        <f t="shared" si="1"/>
        <v>1382.8776562962962</v>
      </c>
      <c r="X22" s="17">
        <f t="shared" si="1"/>
        <v>366.69180524444442</v>
      </c>
      <c r="Y22" s="17">
        <f t="shared" si="1"/>
        <v>1182.7479566518518</v>
      </c>
      <c r="Z22" s="17">
        <f t="shared" si="1"/>
        <v>1487.339313883205</v>
      </c>
    </row>
    <row r="23" spans="1:26" ht="17.399999999999999" thickTop="1" thickBot="1">
      <c r="A23" s="22" t="s">
        <v>18</v>
      </c>
      <c r="B23" s="23" t="s">
        <v>19</v>
      </c>
      <c r="C23" s="24" t="s">
        <v>6</v>
      </c>
      <c r="D23" s="25">
        <v>17</v>
      </c>
      <c r="E23" s="25">
        <v>25</v>
      </c>
      <c r="F23" s="25">
        <v>12</v>
      </c>
      <c r="G23" s="25">
        <v>262</v>
      </c>
      <c r="H23" s="25">
        <v>836</v>
      </c>
      <c r="I23" s="25">
        <v>1298</v>
      </c>
      <c r="J23" s="25">
        <v>1383</v>
      </c>
      <c r="K23" s="25">
        <v>1280</v>
      </c>
      <c r="L23" s="25">
        <v>2283</v>
      </c>
      <c r="M23" s="25">
        <v>1146</v>
      </c>
      <c r="N23" s="25">
        <v>2274</v>
      </c>
      <c r="O23" s="25">
        <f>SUM(O24:O26)</f>
        <v>371</v>
      </c>
      <c r="P23" s="25">
        <v>905</v>
      </c>
      <c r="Q23" s="25">
        <v>924</v>
      </c>
      <c r="R23" s="25">
        <v>962.98699999999997</v>
      </c>
      <c r="S23" s="25">
        <v>827.66</v>
      </c>
      <c r="T23" s="25">
        <v>1110.5305529333334</v>
      </c>
      <c r="U23" s="25">
        <v>1001.0279066666666</v>
      </c>
      <c r="V23" s="25">
        <v>1450.0097036933332</v>
      </c>
      <c r="W23" s="25">
        <v>1382.5952</v>
      </c>
      <c r="X23" s="25">
        <v>366.69108</v>
      </c>
      <c r="Y23" s="25">
        <v>1182.5784101333334</v>
      </c>
      <c r="Z23" s="25">
        <v>1487.1697673646865</v>
      </c>
    </row>
    <row r="24" spans="1:26" ht="17.399999999999999" thickTop="1" thickBot="1">
      <c r="A24" s="22" t="s">
        <v>20</v>
      </c>
      <c r="B24" s="23" t="s">
        <v>21</v>
      </c>
      <c r="C24" s="24" t="s">
        <v>6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6</v>
      </c>
      <c r="K24" s="25">
        <v>0</v>
      </c>
      <c r="L24" s="25">
        <v>0</v>
      </c>
      <c r="M24" s="25">
        <v>0</v>
      </c>
      <c r="N24" s="25">
        <v>2</v>
      </c>
      <c r="O24" s="25">
        <f>SUM(O26:O27)</f>
        <v>214</v>
      </c>
      <c r="P24" s="25">
        <v>1</v>
      </c>
      <c r="Q24" s="25">
        <v>0</v>
      </c>
      <c r="R24" s="25">
        <v>11</v>
      </c>
      <c r="S24" s="25">
        <v>4</v>
      </c>
      <c r="T24" s="25">
        <v>0</v>
      </c>
      <c r="U24" s="25">
        <v>0</v>
      </c>
      <c r="V24" s="25">
        <v>0.28032888888888891</v>
      </c>
      <c r="W24" s="25">
        <v>0.28245629629629626</v>
      </c>
      <c r="X24" s="25">
        <v>7.2524444444444435E-4</v>
      </c>
      <c r="Y24" s="25">
        <v>0.16954651851851849</v>
      </c>
      <c r="Z24" s="25">
        <v>0.16954651851851849</v>
      </c>
    </row>
    <row r="25" spans="1:26" ht="17.399999999999999" thickTop="1" thickBot="1">
      <c r="A25" s="14" t="s">
        <v>22</v>
      </c>
      <c r="B25" s="15" t="s">
        <v>23</v>
      </c>
      <c r="C25" s="16" t="s">
        <v>24</v>
      </c>
      <c r="D25" s="17" t="s">
        <v>25</v>
      </c>
      <c r="E25" s="17" t="s">
        <v>25</v>
      </c>
      <c r="F25" s="17" t="s">
        <v>25</v>
      </c>
      <c r="G25" s="17" t="s">
        <v>25</v>
      </c>
      <c r="H25" s="17" t="s">
        <v>25</v>
      </c>
      <c r="I25" s="17" t="s">
        <v>25</v>
      </c>
      <c r="J25" s="17" t="s">
        <v>25</v>
      </c>
      <c r="K25" s="17" t="s">
        <v>25</v>
      </c>
      <c r="L25" s="17" t="s">
        <v>25</v>
      </c>
      <c r="M25" s="17" t="s">
        <v>25</v>
      </c>
      <c r="N25" s="17" t="s">
        <v>25</v>
      </c>
      <c r="O25" s="17" t="s">
        <v>25</v>
      </c>
      <c r="P25" s="17">
        <v>2.0510000000000002</v>
      </c>
      <c r="Q25" s="17">
        <v>3.3439999999999999</v>
      </c>
      <c r="R25" s="17">
        <v>1.4602499799999999</v>
      </c>
      <c r="S25" s="17">
        <v>1.8922099999999999</v>
      </c>
      <c r="T25" s="17">
        <v>0.40993999999999997</v>
      </c>
      <c r="U25" s="17">
        <v>0.56665999999999994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</row>
    <row r="26" spans="1:26" ht="17.399999999999999" thickTop="1" thickBot="1">
      <c r="A26" s="14">
        <v>5</v>
      </c>
      <c r="B26" s="15" t="s">
        <v>26</v>
      </c>
      <c r="C26" s="16" t="s">
        <v>6</v>
      </c>
      <c r="D26" s="17">
        <f>SUM(D27:D28)</f>
        <v>72</v>
      </c>
      <c r="E26" s="17">
        <v>58</v>
      </c>
      <c r="F26" s="17">
        <v>77</v>
      </c>
      <c r="G26" s="17">
        <v>96</v>
      </c>
      <c r="H26" s="17">
        <v>120</v>
      </c>
      <c r="I26" s="17">
        <v>140</v>
      </c>
      <c r="J26" s="17">
        <v>130</v>
      </c>
      <c r="K26" s="17">
        <v>144</v>
      </c>
      <c r="L26" s="17">
        <v>109</v>
      </c>
      <c r="M26" s="17">
        <f>SUM(M27:M28)</f>
        <v>92</v>
      </c>
      <c r="N26" s="17">
        <f>SUM(N27:N28)</f>
        <v>125</v>
      </c>
      <c r="O26" s="17">
        <f>SUM(O27:O28)</f>
        <v>157</v>
      </c>
      <c r="P26" s="17">
        <f>P27+P28</f>
        <v>146.36927299999999</v>
      </c>
      <c r="Q26" s="17">
        <f>Q27+Q28</f>
        <v>189.20395600000001</v>
      </c>
      <c r="R26" s="17">
        <f>R27+R28</f>
        <v>212.50236718181819</v>
      </c>
      <c r="S26" s="17">
        <f>S27+S28</f>
        <v>193.1485076077922</v>
      </c>
      <c r="T26" s="17">
        <v>198.77238539220778</v>
      </c>
      <c r="U26" s="17">
        <f t="shared" ref="U26:Z26" si="2">SUM(U27:U28)</f>
        <v>333.25198989090904</v>
      </c>
      <c r="V26" s="17">
        <f t="shared" si="2"/>
        <v>389.11908547272719</v>
      </c>
      <c r="W26" s="17">
        <f t="shared" si="2"/>
        <v>412.65967409090911</v>
      </c>
      <c r="X26" s="17">
        <f t="shared" si="2"/>
        <v>469.63764102499999</v>
      </c>
      <c r="Y26" s="17">
        <f t="shared" si="2"/>
        <v>557.31224624318179</v>
      </c>
      <c r="Z26" s="17">
        <f t="shared" si="2"/>
        <v>608.31013803181804</v>
      </c>
    </row>
    <row r="27" spans="1:26" ht="17.399999999999999" thickTop="1" thickBot="1">
      <c r="A27" s="26" t="s">
        <v>27</v>
      </c>
      <c r="B27" s="27" t="s">
        <v>10</v>
      </c>
      <c r="C27" s="28" t="s">
        <v>6</v>
      </c>
      <c r="D27" s="29">
        <v>53</v>
      </c>
      <c r="E27" s="29">
        <v>44</v>
      </c>
      <c r="F27" s="29">
        <v>8</v>
      </c>
      <c r="G27" s="29">
        <v>34</v>
      </c>
      <c r="H27" s="30">
        <v>30</v>
      </c>
      <c r="I27" s="30">
        <v>33</v>
      </c>
      <c r="J27" s="31">
        <v>35</v>
      </c>
      <c r="K27" s="30">
        <v>39</v>
      </c>
      <c r="L27" s="30">
        <v>42</v>
      </c>
      <c r="M27" s="30">
        <v>41</v>
      </c>
      <c r="N27" s="30">
        <v>59</v>
      </c>
      <c r="O27" s="30">
        <v>57</v>
      </c>
      <c r="P27" s="30">
        <v>55.873272999999998</v>
      </c>
      <c r="Q27" s="30">
        <v>73.73</v>
      </c>
      <c r="R27" s="30">
        <v>76.312367181818189</v>
      </c>
      <c r="S27" s="30">
        <v>74.977283636363637</v>
      </c>
      <c r="T27" s="30">
        <v>97.925448963636356</v>
      </c>
      <c r="U27" s="30">
        <v>178</v>
      </c>
      <c r="V27" s="30">
        <v>235.60079727272728</v>
      </c>
      <c r="W27" s="30">
        <v>272</v>
      </c>
      <c r="X27" s="30">
        <v>333.37750742499998</v>
      </c>
      <c r="Y27" s="30">
        <v>378.13663282499999</v>
      </c>
      <c r="Z27" s="30">
        <v>424.91288024999989</v>
      </c>
    </row>
    <row r="28" spans="1:26" ht="17.399999999999999" thickTop="1" thickBot="1">
      <c r="A28" s="26" t="s">
        <v>28</v>
      </c>
      <c r="B28" s="27" t="s">
        <v>12</v>
      </c>
      <c r="C28" s="28" t="s">
        <v>6</v>
      </c>
      <c r="D28" s="29">
        <v>19</v>
      </c>
      <c r="E28" s="29">
        <v>14</v>
      </c>
      <c r="F28" s="29">
        <v>69</v>
      </c>
      <c r="G28" s="29">
        <v>62</v>
      </c>
      <c r="H28" s="30">
        <v>90</v>
      </c>
      <c r="I28" s="30">
        <v>107</v>
      </c>
      <c r="J28" s="31">
        <v>95</v>
      </c>
      <c r="K28" s="30">
        <v>105</v>
      </c>
      <c r="L28" s="30">
        <v>67</v>
      </c>
      <c r="M28" s="30">
        <v>51</v>
      </c>
      <c r="N28" s="30">
        <v>66</v>
      </c>
      <c r="O28" s="30">
        <v>100</v>
      </c>
      <c r="P28" s="30">
        <v>90.495999999999995</v>
      </c>
      <c r="Q28" s="30">
        <v>115.473956</v>
      </c>
      <c r="R28" s="30">
        <v>136.19</v>
      </c>
      <c r="S28" s="30">
        <v>118.17122397142856</v>
      </c>
      <c r="T28" s="30">
        <v>100.84693642857142</v>
      </c>
      <c r="U28" s="30">
        <v>155.25198989090907</v>
      </c>
      <c r="V28" s="30">
        <v>153.51828819999994</v>
      </c>
      <c r="W28" s="30">
        <v>140.65967409090908</v>
      </c>
      <c r="X28" s="30">
        <v>136.26013359999999</v>
      </c>
      <c r="Y28" s="30">
        <v>179.1756134181818</v>
      </c>
      <c r="Z28" s="30">
        <v>183.39725778181818</v>
      </c>
    </row>
    <row r="29" spans="1:26" ht="17.399999999999999" thickTop="1" thickBot="1">
      <c r="A29" s="14">
        <v>6</v>
      </c>
      <c r="B29" s="15" t="s">
        <v>29</v>
      </c>
      <c r="C29" s="16" t="s">
        <v>6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3</v>
      </c>
      <c r="J29" s="17">
        <v>50</v>
      </c>
      <c r="K29" s="17">
        <v>112</v>
      </c>
      <c r="L29" s="17">
        <v>137</v>
      </c>
      <c r="M29" s="17">
        <f>SUM(M30+M33+M34+M36)</f>
        <v>109.9</v>
      </c>
      <c r="N29" s="17">
        <f>SUM(N30+N33+N34+N36)</f>
        <v>154</v>
      </c>
      <c r="O29" s="17">
        <f>SUM(O30+O33+O34+O36)</f>
        <v>158</v>
      </c>
      <c r="P29" s="17">
        <f>P30+P33+P34+P36</f>
        <v>181.30031</v>
      </c>
      <c r="Q29" s="17">
        <f>Q30+Q33+Q34+Q36</f>
        <v>231.23226</v>
      </c>
      <c r="R29" s="17">
        <f>R30+R33+R34+R36</f>
        <v>198.25398800000002</v>
      </c>
      <c r="S29" s="17">
        <f>S30+S33+S34+S36</f>
        <v>158.13218666666666</v>
      </c>
      <c r="T29" s="17">
        <v>228.96482499999999</v>
      </c>
      <c r="U29" s="17">
        <f>+U33+U34+U36</f>
        <v>224.62582499999999</v>
      </c>
      <c r="V29" s="17">
        <f>+V33+V34+V36</f>
        <v>186.05229244230793</v>
      </c>
      <c r="W29" s="17">
        <f>+W30+W33+W34+W36</f>
        <v>215</v>
      </c>
      <c r="X29" s="17">
        <f>+X30+X33+X34+X36</f>
        <v>191.04310665333333</v>
      </c>
      <c r="Y29" s="17">
        <f>+Y30+Y33+Y34+Y36</f>
        <v>183.38220000000001</v>
      </c>
      <c r="Z29" s="17">
        <f>+Z30+Z33+Z34+Z36</f>
        <v>201.19579087692222</v>
      </c>
    </row>
    <row r="30" spans="1:26" ht="17.399999999999999" thickTop="1" thickBot="1">
      <c r="A30" s="22">
        <v>6.1</v>
      </c>
      <c r="B30" s="23" t="s">
        <v>30</v>
      </c>
      <c r="C30" s="24" t="s">
        <v>6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f>SUM(N31:N32)</f>
        <v>0</v>
      </c>
      <c r="O30" s="25">
        <v>1</v>
      </c>
      <c r="P30" s="25">
        <f>SUM(P31:P32)</f>
        <v>0</v>
      </c>
      <c r="Q30" s="25">
        <f>SUM(Q31:Q32)</f>
        <v>3.7490000000000002E-2</v>
      </c>
      <c r="R30" s="25">
        <f>SUM(R31:R32)</f>
        <v>0.13302699999999998</v>
      </c>
      <c r="S30" s="25">
        <f>S31+S32</f>
        <v>8.1866666666666667E-3</v>
      </c>
      <c r="T30" s="25">
        <v>0</v>
      </c>
      <c r="U30" s="25">
        <v>0</v>
      </c>
      <c r="V30" s="25">
        <v>0</v>
      </c>
      <c r="W30" s="25">
        <f>SUM(W32:W32)</f>
        <v>0</v>
      </c>
      <c r="X30" s="25">
        <f>SUM(X32:X32)</f>
        <v>4.3106653333333335E-2</v>
      </c>
      <c r="Y30" s="25">
        <f>SUM(Y32:Y32)</f>
        <v>0.29620000000000002</v>
      </c>
      <c r="Z30" s="25">
        <f>SUM(Z32:Z32)</f>
        <v>6.6119200000000014</v>
      </c>
    </row>
    <row r="31" spans="1:26" ht="17.399999999999999" thickTop="1" thickBot="1">
      <c r="A31" s="26" t="s">
        <v>31</v>
      </c>
      <c r="B31" s="27" t="s">
        <v>10</v>
      </c>
      <c r="C31" s="28" t="s">
        <v>6</v>
      </c>
      <c r="D31" s="29">
        <v>0</v>
      </c>
      <c r="E31" s="29">
        <v>0</v>
      </c>
      <c r="F31" s="29">
        <v>0</v>
      </c>
      <c r="G31" s="29">
        <v>0</v>
      </c>
      <c r="H31" s="30">
        <v>0</v>
      </c>
      <c r="I31" s="30">
        <v>0</v>
      </c>
      <c r="J31" s="29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3.457E-3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</row>
    <row r="32" spans="1:26" ht="17.399999999999999" thickTop="1" thickBot="1">
      <c r="A32" s="26" t="s">
        <v>32</v>
      </c>
      <c r="B32" s="27" t="s">
        <v>12</v>
      </c>
      <c r="C32" s="28" t="s">
        <v>6</v>
      </c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30">
        <v>0</v>
      </c>
      <c r="J32" s="29">
        <v>0</v>
      </c>
      <c r="K32" s="30">
        <v>0</v>
      </c>
      <c r="L32" s="30">
        <v>0</v>
      </c>
      <c r="M32" s="30">
        <v>0</v>
      </c>
      <c r="N32" s="30">
        <v>0</v>
      </c>
      <c r="O32" s="30">
        <v>1</v>
      </c>
      <c r="P32" s="30">
        <v>0</v>
      </c>
      <c r="Q32" s="30">
        <v>3.7490000000000002E-2</v>
      </c>
      <c r="R32" s="30">
        <v>0.12956999999999999</v>
      </c>
      <c r="S32" s="30">
        <v>8.1866666666666667E-3</v>
      </c>
      <c r="T32" s="30">
        <v>0</v>
      </c>
      <c r="U32" s="30">
        <v>0</v>
      </c>
      <c r="V32" s="30">
        <v>0</v>
      </c>
      <c r="W32" s="30">
        <v>0</v>
      </c>
      <c r="X32" s="30">
        <v>4.3106653333333335E-2</v>
      </c>
      <c r="Y32" s="30">
        <v>0.29620000000000002</v>
      </c>
      <c r="Z32" s="30">
        <v>6.6119200000000014</v>
      </c>
    </row>
    <row r="33" spans="1:26" ht="17.399999999999999" thickTop="1" thickBot="1">
      <c r="A33" s="22">
        <v>6.2</v>
      </c>
      <c r="B33" s="23" t="s">
        <v>33</v>
      </c>
      <c r="C33" s="24" t="s">
        <v>6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3</v>
      </c>
      <c r="J33" s="25">
        <v>49</v>
      </c>
      <c r="K33" s="25">
        <v>112</v>
      </c>
      <c r="L33" s="25">
        <v>137</v>
      </c>
      <c r="M33" s="25">
        <v>104</v>
      </c>
      <c r="N33" s="25">
        <v>113</v>
      </c>
      <c r="O33" s="25">
        <v>125</v>
      </c>
      <c r="P33" s="25">
        <v>161</v>
      </c>
      <c r="Q33" s="25">
        <v>201</v>
      </c>
      <c r="R33" s="25">
        <v>178.6</v>
      </c>
      <c r="S33" s="25">
        <v>156.624</v>
      </c>
      <c r="T33" s="25">
        <v>228.7</v>
      </c>
      <c r="U33" s="25">
        <v>224.36099999999999</v>
      </c>
      <c r="V33" s="25">
        <v>186.04125009230793</v>
      </c>
      <c r="W33" s="25">
        <v>215</v>
      </c>
      <c r="X33" s="25">
        <f>142+49</f>
        <v>191</v>
      </c>
      <c r="Y33" s="25">
        <v>183</v>
      </c>
      <c r="Z33" s="25">
        <v>194.49787087692221</v>
      </c>
    </row>
    <row r="34" spans="1:26" ht="31.8" thickTop="1" thickBot="1">
      <c r="A34" s="22">
        <v>6.3</v>
      </c>
      <c r="B34" s="23" t="s">
        <v>34</v>
      </c>
      <c r="C34" s="24" t="s">
        <v>6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1</v>
      </c>
      <c r="K34" s="25"/>
      <c r="L34" s="25">
        <v>0</v>
      </c>
      <c r="M34" s="25">
        <v>0</v>
      </c>
      <c r="N34" s="25">
        <v>0</v>
      </c>
      <c r="O34" s="25">
        <v>0</v>
      </c>
      <c r="P34" s="25">
        <f>P35</f>
        <v>5.8999999999999997E-2</v>
      </c>
      <c r="Q34" s="25">
        <f>Q35</f>
        <v>0</v>
      </c>
      <c r="R34" s="25">
        <f>R35</f>
        <v>0</v>
      </c>
      <c r="S34" s="25">
        <f>S35</f>
        <v>0</v>
      </c>
      <c r="T34" s="25">
        <v>0</v>
      </c>
      <c r="U34" s="25">
        <v>0</v>
      </c>
      <c r="V34" s="25">
        <v>0</v>
      </c>
      <c r="W34" s="25">
        <f t="shared" ref="W34:Z34" si="3">W35</f>
        <v>0</v>
      </c>
      <c r="X34" s="25">
        <f t="shared" si="3"/>
        <v>0</v>
      </c>
      <c r="Y34" s="25">
        <f t="shared" si="3"/>
        <v>0</v>
      </c>
      <c r="Z34" s="25">
        <f t="shared" si="3"/>
        <v>0</v>
      </c>
    </row>
    <row r="35" spans="1:26" ht="17.399999999999999" thickTop="1" thickBot="1">
      <c r="A35" s="26" t="s">
        <v>35</v>
      </c>
      <c r="B35" s="27" t="s">
        <v>36</v>
      </c>
      <c r="C35" s="28" t="s">
        <v>6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5.8999999999999997E-2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32">
        <v>0</v>
      </c>
      <c r="X35" s="32">
        <v>0</v>
      </c>
      <c r="Y35" s="32">
        <v>0</v>
      </c>
      <c r="Z35" s="32">
        <v>0</v>
      </c>
    </row>
    <row r="36" spans="1:26" ht="17.399999999999999" thickTop="1" thickBot="1">
      <c r="A36" s="22">
        <v>6.4</v>
      </c>
      <c r="B36" s="23" t="s">
        <v>37</v>
      </c>
      <c r="C36" s="24" t="s">
        <v>6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f>SUM(M37:M39)</f>
        <v>5.9</v>
      </c>
      <c r="N36" s="25">
        <f>SUM(N37:N39)</f>
        <v>41</v>
      </c>
      <c r="O36" s="25">
        <f>SUM(O37:O39)</f>
        <v>32</v>
      </c>
      <c r="P36" s="25">
        <f>P37+P38+P39</f>
        <v>20.241309999999999</v>
      </c>
      <c r="Q36" s="25">
        <f>Q37+Q38+Q39</f>
        <v>30.194769999999998</v>
      </c>
      <c r="R36" s="25">
        <f>R37+R38+R39</f>
        <v>19.520961000000028</v>
      </c>
      <c r="S36" s="25">
        <f>S37+S38+S39</f>
        <v>1.5</v>
      </c>
      <c r="T36" s="25">
        <v>0.26482499999999998</v>
      </c>
      <c r="U36" s="25">
        <v>0.26482499999999998</v>
      </c>
      <c r="V36" s="25">
        <f>SUM(V37:V39)</f>
        <v>1.1042350000000001E-2</v>
      </c>
      <c r="W36" s="25">
        <f t="shared" ref="W36:Z36" si="4">W37+W38+W39</f>
        <v>0</v>
      </c>
      <c r="X36" s="25">
        <f t="shared" si="4"/>
        <v>0</v>
      </c>
      <c r="Y36" s="25">
        <f t="shared" si="4"/>
        <v>8.5999999999999993E-2</v>
      </c>
      <c r="Z36" s="25">
        <f t="shared" si="4"/>
        <v>8.5999999999999993E-2</v>
      </c>
    </row>
    <row r="37" spans="1:26" ht="17.399999999999999" thickTop="1" thickBot="1">
      <c r="A37" s="26" t="s">
        <v>38</v>
      </c>
      <c r="B37" s="27" t="s">
        <v>39</v>
      </c>
      <c r="C37" s="28" t="s">
        <v>6</v>
      </c>
      <c r="D37" s="29">
        <v>0</v>
      </c>
      <c r="E37" s="29">
        <v>0</v>
      </c>
      <c r="F37" s="29">
        <v>0</v>
      </c>
      <c r="G37" s="29">
        <v>0</v>
      </c>
      <c r="H37" s="30">
        <v>0</v>
      </c>
      <c r="I37" s="30">
        <v>0</v>
      </c>
      <c r="J37" s="29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</row>
    <row r="38" spans="1:26" ht="17.399999999999999" thickTop="1" thickBot="1">
      <c r="A38" s="26" t="s">
        <v>40</v>
      </c>
      <c r="B38" s="27" t="s">
        <v>41</v>
      </c>
      <c r="C38" s="28" t="s">
        <v>6</v>
      </c>
      <c r="D38" s="29">
        <v>0</v>
      </c>
      <c r="E38" s="29">
        <v>0</v>
      </c>
      <c r="F38" s="29">
        <v>0</v>
      </c>
      <c r="G38" s="29">
        <v>0</v>
      </c>
      <c r="H38" s="30">
        <v>0</v>
      </c>
      <c r="I38" s="30">
        <v>0</v>
      </c>
      <c r="J38" s="29">
        <v>0</v>
      </c>
      <c r="K38" s="30">
        <v>0</v>
      </c>
      <c r="L38" s="30">
        <v>0</v>
      </c>
      <c r="M38" s="30">
        <v>5.9</v>
      </c>
      <c r="N38" s="30">
        <v>41</v>
      </c>
      <c r="O38" s="30">
        <v>32</v>
      </c>
      <c r="P38" s="30">
        <v>16.581309999999998</v>
      </c>
      <c r="Q38" s="30">
        <v>30.194769999999998</v>
      </c>
      <c r="R38" s="30">
        <v>19.520961000000028</v>
      </c>
      <c r="S38" s="30">
        <v>1.5</v>
      </c>
      <c r="T38" s="30">
        <v>0.26482499999999998</v>
      </c>
      <c r="U38" s="30">
        <v>0.26482499999999998</v>
      </c>
      <c r="V38" s="30">
        <v>1.1042350000000001E-2</v>
      </c>
      <c r="W38" s="30">
        <v>0</v>
      </c>
      <c r="X38" s="30">
        <v>0</v>
      </c>
      <c r="Y38" s="30">
        <v>0</v>
      </c>
      <c r="Z38" s="30">
        <v>0</v>
      </c>
    </row>
    <row r="39" spans="1:26" ht="17.399999999999999" thickTop="1" thickBot="1">
      <c r="A39" s="26" t="s">
        <v>42</v>
      </c>
      <c r="B39" s="27" t="s">
        <v>43</v>
      </c>
      <c r="C39" s="28" t="s">
        <v>6</v>
      </c>
      <c r="D39" s="29">
        <v>0</v>
      </c>
      <c r="E39" s="29">
        <v>0</v>
      </c>
      <c r="F39" s="29">
        <v>0</v>
      </c>
      <c r="G39" s="29">
        <v>0</v>
      </c>
      <c r="H39" s="30">
        <v>0</v>
      </c>
      <c r="I39" s="30">
        <v>0</v>
      </c>
      <c r="J39" s="29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3.66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8.5999999999999993E-2</v>
      </c>
      <c r="Z39" s="30">
        <v>8.5999999999999993E-2</v>
      </c>
    </row>
    <row r="40" spans="1:26" ht="17.399999999999999" thickTop="1" thickBot="1">
      <c r="A40" s="14">
        <v>7</v>
      </c>
      <c r="B40" s="15" t="s">
        <v>44</v>
      </c>
      <c r="C40" s="16" t="s">
        <v>24</v>
      </c>
      <c r="D40" s="17">
        <v>0</v>
      </c>
      <c r="E40" s="17">
        <v>1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f>P41+P42+P43+P48</f>
        <v>0</v>
      </c>
      <c r="Q40" s="17">
        <f>Q41+Q42+Q43+Q48</f>
        <v>0</v>
      </c>
      <c r="R40" s="17">
        <f>R41+R42+R43+R48</f>
        <v>0</v>
      </c>
      <c r="S40" s="17">
        <f>S41+S42+S43+S48</f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</row>
    <row r="41" spans="1:26" ht="17.399999999999999" thickTop="1" thickBot="1">
      <c r="A41" s="22">
        <v>7.1</v>
      </c>
      <c r="B41" s="23" t="s">
        <v>45</v>
      </c>
      <c r="C41" s="24" t="s">
        <v>24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</row>
    <row r="42" spans="1:26" ht="17.399999999999999" thickTop="1" thickBot="1">
      <c r="A42" s="22">
        <v>7.2</v>
      </c>
      <c r="B42" s="23" t="s">
        <v>46</v>
      </c>
      <c r="C42" s="24" t="s">
        <v>24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</row>
    <row r="43" spans="1:26" ht="17.399999999999999" thickTop="1" thickBot="1">
      <c r="A43" s="22">
        <v>7.3</v>
      </c>
      <c r="B43" s="23" t="s">
        <v>47</v>
      </c>
      <c r="C43" s="24" t="s">
        <v>24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f>SUM(P44:P47)</f>
        <v>0</v>
      </c>
      <c r="Q43" s="25">
        <f>SUM(Q44:Q47)</f>
        <v>0</v>
      </c>
      <c r="R43" s="25">
        <f>SUM(R44:R47)</f>
        <v>0</v>
      </c>
      <c r="S43" s="25">
        <f>SUM(S44:S47)</f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</row>
    <row r="44" spans="1:26" ht="17.399999999999999" thickTop="1" thickBot="1">
      <c r="A44" s="26" t="s">
        <v>48</v>
      </c>
      <c r="B44" s="27" t="s">
        <v>49</v>
      </c>
      <c r="C44" s="28" t="s">
        <v>24</v>
      </c>
      <c r="D44" s="29">
        <v>0</v>
      </c>
      <c r="E44" s="29">
        <v>0</v>
      </c>
      <c r="F44" s="29">
        <v>0</v>
      </c>
      <c r="G44" s="29">
        <v>0</v>
      </c>
      <c r="H44" s="30">
        <v>0</v>
      </c>
      <c r="I44" s="30">
        <v>0</v>
      </c>
      <c r="J44" s="29">
        <v>0</v>
      </c>
      <c r="K44" s="30">
        <v>0</v>
      </c>
      <c r="L44" s="30">
        <v>0</v>
      </c>
      <c r="M44" s="30">
        <v>0</v>
      </c>
      <c r="N44" s="33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</row>
    <row r="45" spans="1:26" ht="17.399999999999999" thickTop="1" thickBot="1">
      <c r="A45" s="26" t="s">
        <v>50</v>
      </c>
      <c r="B45" s="27" t="s">
        <v>51</v>
      </c>
      <c r="C45" s="28" t="s">
        <v>24</v>
      </c>
      <c r="D45" s="29">
        <v>0</v>
      </c>
      <c r="E45" s="29">
        <v>1</v>
      </c>
      <c r="F45" s="29">
        <v>0</v>
      </c>
      <c r="G45" s="29">
        <v>0</v>
      </c>
      <c r="H45" s="30">
        <v>0</v>
      </c>
      <c r="I45" s="30">
        <v>0</v>
      </c>
      <c r="J45" s="29">
        <v>0</v>
      </c>
      <c r="K45" s="30">
        <v>0</v>
      </c>
      <c r="L45" s="30">
        <v>0</v>
      </c>
      <c r="M45" s="30">
        <v>0</v>
      </c>
      <c r="N45" s="33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</row>
    <row r="46" spans="1:26" ht="17.399999999999999" thickTop="1" thickBot="1">
      <c r="A46" s="26" t="s">
        <v>52</v>
      </c>
      <c r="B46" s="27" t="s">
        <v>53</v>
      </c>
      <c r="C46" s="28" t="s">
        <v>24</v>
      </c>
      <c r="D46" s="29">
        <v>0</v>
      </c>
      <c r="E46" s="29">
        <v>0</v>
      </c>
      <c r="F46" s="29">
        <v>0</v>
      </c>
      <c r="G46" s="29">
        <v>0</v>
      </c>
      <c r="H46" s="30">
        <v>0</v>
      </c>
      <c r="I46" s="30">
        <v>0</v>
      </c>
      <c r="J46" s="29">
        <v>0</v>
      </c>
      <c r="K46" s="30">
        <v>0</v>
      </c>
      <c r="L46" s="30">
        <v>0</v>
      </c>
      <c r="M46" s="30">
        <v>0</v>
      </c>
      <c r="N46" s="33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</row>
    <row r="47" spans="1:26" ht="17.399999999999999" thickTop="1" thickBot="1">
      <c r="A47" s="26" t="s">
        <v>54</v>
      </c>
      <c r="B47" s="27" t="s">
        <v>55</v>
      </c>
      <c r="C47" s="28" t="s">
        <v>24</v>
      </c>
      <c r="D47" s="29">
        <v>0</v>
      </c>
      <c r="E47" s="29">
        <v>0</v>
      </c>
      <c r="F47" s="29">
        <v>0</v>
      </c>
      <c r="G47" s="29">
        <v>0</v>
      </c>
      <c r="H47" s="30">
        <v>0</v>
      </c>
      <c r="I47" s="30">
        <v>0</v>
      </c>
      <c r="J47" s="29">
        <v>0</v>
      </c>
      <c r="K47" s="30">
        <v>0</v>
      </c>
      <c r="L47" s="30">
        <v>0</v>
      </c>
      <c r="M47" s="30">
        <v>0</v>
      </c>
      <c r="N47" s="33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</row>
    <row r="48" spans="1:26" ht="17.399999999999999" thickTop="1" thickBot="1">
      <c r="A48" s="22">
        <v>7.4</v>
      </c>
      <c r="B48" s="23" t="s">
        <v>56</v>
      </c>
      <c r="C48" s="24" t="s">
        <v>24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</row>
    <row r="49" spans="1:26" ht="17.399999999999999" thickTop="1" thickBot="1">
      <c r="A49" s="14">
        <v>8</v>
      </c>
      <c r="B49" s="15" t="s">
        <v>57</v>
      </c>
      <c r="C49" s="16" t="s">
        <v>24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f>P50+P51</f>
        <v>0</v>
      </c>
      <c r="Q49" s="17">
        <f>Q50+Q51</f>
        <v>0</v>
      </c>
      <c r="R49" s="17">
        <f>R50+R51</f>
        <v>0</v>
      </c>
      <c r="S49" s="17">
        <f>S50+S51</f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</row>
    <row r="50" spans="1:26" ht="17.399999999999999" thickTop="1" thickBot="1">
      <c r="A50" s="22">
        <v>8.1</v>
      </c>
      <c r="B50" s="23" t="s">
        <v>58</v>
      </c>
      <c r="C50" s="24" t="s">
        <v>24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</row>
    <row r="51" spans="1:26" ht="17.399999999999999" thickTop="1" thickBot="1">
      <c r="A51" s="22">
        <v>8.1999999999999993</v>
      </c>
      <c r="B51" s="23" t="s">
        <v>59</v>
      </c>
      <c r="C51" s="24" t="s">
        <v>24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</row>
    <row r="52" spans="1:26" ht="17.399999999999999" thickTop="1" thickBot="1">
      <c r="A52" s="14">
        <v>9</v>
      </c>
      <c r="B52" s="15" t="s">
        <v>60</v>
      </c>
      <c r="C52" s="16" t="s">
        <v>24</v>
      </c>
      <c r="D52" s="17">
        <v>12</v>
      </c>
      <c r="E52" s="17">
        <v>17</v>
      </c>
      <c r="F52" s="17">
        <v>19</v>
      </c>
      <c r="G52" s="17">
        <v>13</v>
      </c>
      <c r="H52" s="17">
        <v>10</v>
      </c>
      <c r="I52" s="17">
        <v>15</v>
      </c>
      <c r="J52" s="17">
        <v>12</v>
      </c>
      <c r="K52" s="17">
        <v>17</v>
      </c>
      <c r="L52" s="17">
        <v>11</v>
      </c>
      <c r="M52" s="17">
        <v>12</v>
      </c>
      <c r="N52" s="17">
        <v>14</v>
      </c>
      <c r="O52" s="17">
        <v>21</v>
      </c>
      <c r="P52" s="17">
        <v>14.76340055</v>
      </c>
      <c r="Q52" s="17">
        <v>14.51</v>
      </c>
      <c r="R52" s="17">
        <v>11.836855999999999</v>
      </c>
      <c r="S52" s="17">
        <v>15.805654130000001</v>
      </c>
      <c r="T52" s="17">
        <v>21.191393999999999</v>
      </c>
      <c r="U52" s="17">
        <v>15.286379999999999</v>
      </c>
      <c r="V52" s="17">
        <v>23.353408990000002</v>
      </c>
      <c r="W52" s="17">
        <v>13.785955</v>
      </c>
      <c r="X52" s="17">
        <v>19.574187000000002</v>
      </c>
      <c r="Y52" s="17">
        <v>14.457965</v>
      </c>
      <c r="Z52" s="17">
        <v>17.22823867</v>
      </c>
    </row>
    <row r="53" spans="1:26" ht="17.399999999999999" thickTop="1" thickBot="1">
      <c r="A53" s="14">
        <v>10</v>
      </c>
      <c r="B53" s="15" t="s">
        <v>61</v>
      </c>
      <c r="C53" s="16" t="s">
        <v>24</v>
      </c>
      <c r="D53" s="17">
        <v>39</v>
      </c>
      <c r="E53" s="17">
        <v>36</v>
      </c>
      <c r="F53" s="17">
        <v>44</v>
      </c>
      <c r="G53" s="17">
        <v>43</v>
      </c>
      <c r="H53" s="17">
        <v>42</v>
      </c>
      <c r="I53" s="17">
        <v>41</v>
      </c>
      <c r="J53" s="17">
        <v>41</v>
      </c>
      <c r="K53" s="17">
        <v>38</v>
      </c>
      <c r="L53" s="17">
        <v>36</v>
      </c>
      <c r="M53" s="17">
        <f>SUM(M54+M59+M60+M65)</f>
        <v>33</v>
      </c>
      <c r="N53" s="17">
        <f>SUM(N54+N59+N60+N65)</f>
        <v>38</v>
      </c>
      <c r="O53" s="17">
        <f>SUM(O54+O59+O60+O65)</f>
        <v>36</v>
      </c>
      <c r="P53" s="17">
        <f>P54+P59+P60+P65</f>
        <v>40.44549962</v>
      </c>
      <c r="Q53" s="17">
        <f>Q54+Q59+Q60+Q65</f>
        <v>36.814980320000004</v>
      </c>
      <c r="R53" s="17">
        <f>R54+R59+R60+R65</f>
        <v>45.863421969999898</v>
      </c>
      <c r="S53" s="17">
        <f>S54+S59+S60+S65</f>
        <v>46.188970309999902</v>
      </c>
      <c r="T53" s="17">
        <v>30.04117015000001</v>
      </c>
      <c r="U53" s="17">
        <f>+U54+U59+U60+U65</f>
        <v>6.28573381</v>
      </c>
      <c r="V53" s="17">
        <f>+V54+V59+V60+V65</f>
        <v>3.1037349499999993</v>
      </c>
      <c r="W53" s="17">
        <f>W54+W59+W60+W65</f>
        <v>3.1421643200000005</v>
      </c>
      <c r="X53" s="17">
        <f>X54+X59+X60+X65</f>
        <v>0.51851957000000004</v>
      </c>
      <c r="Y53" s="17">
        <f>Y54+Y59+Y60+Y65</f>
        <v>0.34989405000000001</v>
      </c>
      <c r="Z53" s="17">
        <f>Z54+Z59+Z60+Z65</f>
        <v>0.27964751999999998</v>
      </c>
    </row>
    <row r="54" spans="1:26" ht="17.399999999999999" thickTop="1" thickBot="1">
      <c r="A54" s="22">
        <v>10.1</v>
      </c>
      <c r="B54" s="23" t="s">
        <v>62</v>
      </c>
      <c r="C54" s="24" t="s">
        <v>24</v>
      </c>
      <c r="D54" s="25">
        <v>37</v>
      </c>
      <c r="E54" s="25">
        <v>34</v>
      </c>
      <c r="F54" s="25">
        <v>41</v>
      </c>
      <c r="G54" s="25">
        <v>41</v>
      </c>
      <c r="H54" s="25">
        <v>40</v>
      </c>
      <c r="I54" s="25">
        <v>39</v>
      </c>
      <c r="J54" s="25">
        <v>40</v>
      </c>
      <c r="K54" s="25">
        <v>37</v>
      </c>
      <c r="L54" s="25">
        <v>36</v>
      </c>
      <c r="M54" s="25">
        <v>33</v>
      </c>
      <c r="N54" s="25">
        <f t="shared" ref="N54:Z54" si="5">SUM(N55:N58)</f>
        <v>37</v>
      </c>
      <c r="O54" s="25">
        <f t="shared" si="5"/>
        <v>35</v>
      </c>
      <c r="P54" s="25">
        <f t="shared" si="5"/>
        <v>40.165090620000001</v>
      </c>
      <c r="Q54" s="25">
        <f t="shared" si="5"/>
        <v>35.35260332</v>
      </c>
      <c r="R54" s="25">
        <f t="shared" si="5"/>
        <v>41.8286768399999</v>
      </c>
      <c r="S54" s="25">
        <f t="shared" si="5"/>
        <v>42.142720169999905</v>
      </c>
      <c r="T54" s="25">
        <f t="shared" si="5"/>
        <v>28.71520872000001</v>
      </c>
      <c r="U54" s="25">
        <f t="shared" si="5"/>
        <v>2.1454302599999999</v>
      </c>
      <c r="V54" s="25">
        <f t="shared" si="5"/>
        <v>0.26697997000000007</v>
      </c>
      <c r="W54" s="25">
        <f t="shared" si="5"/>
        <v>0.14503270000000001</v>
      </c>
      <c r="X54" s="25">
        <f t="shared" si="5"/>
        <v>2.9825730000000002E-2</v>
      </c>
      <c r="Y54" s="25">
        <f t="shared" si="5"/>
        <v>5.498372E-2</v>
      </c>
      <c r="Z54" s="25">
        <f t="shared" si="5"/>
        <v>0.21507598</v>
      </c>
    </row>
    <row r="55" spans="1:26" ht="17.399999999999999" thickTop="1" thickBot="1">
      <c r="A55" s="26" t="s">
        <v>63</v>
      </c>
      <c r="B55" s="34" t="s">
        <v>64</v>
      </c>
      <c r="C55" s="28" t="s">
        <v>24</v>
      </c>
      <c r="D55" s="29">
        <v>0</v>
      </c>
      <c r="E55" s="29">
        <v>0</v>
      </c>
      <c r="F55" s="29">
        <v>0</v>
      </c>
      <c r="G55" s="29">
        <v>0</v>
      </c>
      <c r="H55" s="30">
        <v>0</v>
      </c>
      <c r="I55" s="30">
        <v>0</v>
      </c>
      <c r="J55" s="29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3.4129999999999998E-3</v>
      </c>
      <c r="Y55" s="30">
        <v>9.8879999999999992E-3</v>
      </c>
      <c r="Z55" s="35">
        <v>0</v>
      </c>
    </row>
    <row r="56" spans="1:26" ht="17.399999999999999" thickTop="1" thickBot="1">
      <c r="A56" s="26" t="s">
        <v>65</v>
      </c>
      <c r="B56" s="34" t="s">
        <v>66</v>
      </c>
      <c r="C56" s="28" t="s">
        <v>24</v>
      </c>
      <c r="D56" s="29">
        <v>0</v>
      </c>
      <c r="E56" s="29">
        <v>0</v>
      </c>
      <c r="F56" s="29">
        <v>0</v>
      </c>
      <c r="G56" s="29">
        <v>0</v>
      </c>
      <c r="H56" s="30">
        <v>0</v>
      </c>
      <c r="I56" s="30">
        <v>0</v>
      </c>
      <c r="J56" s="29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5">
        <v>0</v>
      </c>
    </row>
    <row r="57" spans="1:26" ht="17.399999999999999" thickTop="1" thickBot="1">
      <c r="A57" s="26" t="s">
        <v>67</v>
      </c>
      <c r="B57" s="34" t="s">
        <v>68</v>
      </c>
      <c r="C57" s="28" t="s">
        <v>24</v>
      </c>
      <c r="D57" s="29">
        <v>4</v>
      </c>
      <c r="E57" s="29">
        <v>4</v>
      </c>
      <c r="F57" s="29">
        <v>11</v>
      </c>
      <c r="G57" s="29">
        <v>8</v>
      </c>
      <c r="H57" s="30">
        <v>8</v>
      </c>
      <c r="I57" s="30">
        <v>7</v>
      </c>
      <c r="J57" s="31">
        <v>10</v>
      </c>
      <c r="K57" s="30">
        <v>5</v>
      </c>
      <c r="L57" s="30">
        <v>3</v>
      </c>
      <c r="M57" s="30">
        <v>8</v>
      </c>
      <c r="N57" s="30">
        <v>7</v>
      </c>
      <c r="O57" s="30">
        <v>9</v>
      </c>
      <c r="P57" s="30">
        <v>7.9616952699999999</v>
      </c>
      <c r="Q57" s="30">
        <v>5.3691360000000001</v>
      </c>
      <c r="R57" s="30">
        <v>6.9938742000000005</v>
      </c>
      <c r="S57" s="30">
        <v>6.594920809999997</v>
      </c>
      <c r="T57" s="30">
        <v>6.1545676800000004</v>
      </c>
      <c r="U57" s="30">
        <v>0.13542563999999999</v>
      </c>
      <c r="V57" s="30">
        <v>2.2632819999999998E-2</v>
      </c>
      <c r="W57" s="30">
        <v>0.141794</v>
      </c>
      <c r="X57" s="30">
        <v>2.6412730000000002E-2</v>
      </c>
      <c r="Y57" s="30">
        <v>4.5095719999999999E-2</v>
      </c>
      <c r="Z57" s="30">
        <v>0.21507598</v>
      </c>
    </row>
    <row r="58" spans="1:26" ht="17.399999999999999" thickTop="1" thickBot="1">
      <c r="A58" s="26" t="s">
        <v>69</v>
      </c>
      <c r="B58" s="34" t="s">
        <v>70</v>
      </c>
      <c r="C58" s="28" t="s">
        <v>24</v>
      </c>
      <c r="D58" s="29">
        <v>33</v>
      </c>
      <c r="E58" s="29">
        <v>30</v>
      </c>
      <c r="F58" s="29">
        <v>30</v>
      </c>
      <c r="G58" s="29">
        <v>33</v>
      </c>
      <c r="H58" s="30">
        <v>32</v>
      </c>
      <c r="I58" s="30">
        <v>32</v>
      </c>
      <c r="J58" s="31">
        <v>30</v>
      </c>
      <c r="K58" s="30">
        <v>32</v>
      </c>
      <c r="L58" s="30">
        <v>33</v>
      </c>
      <c r="M58" s="30">
        <v>25</v>
      </c>
      <c r="N58" s="30">
        <v>30</v>
      </c>
      <c r="O58" s="30">
        <v>26</v>
      </c>
      <c r="P58" s="30">
        <v>32.203395350000001</v>
      </c>
      <c r="Q58" s="30">
        <v>29.983467320000003</v>
      </c>
      <c r="R58" s="30">
        <v>34.8348026399999</v>
      </c>
      <c r="S58" s="30">
        <v>35.547799359999907</v>
      </c>
      <c r="T58" s="30">
        <v>22.560641040000011</v>
      </c>
      <c r="U58" s="30">
        <v>2.0100046200000001</v>
      </c>
      <c r="V58" s="30">
        <v>0.24434715000000004</v>
      </c>
      <c r="W58" s="30">
        <v>3.2386999999999997E-3</v>
      </c>
      <c r="X58" s="30">
        <v>0</v>
      </c>
      <c r="Y58" s="30">
        <v>0</v>
      </c>
      <c r="Z58" s="30">
        <v>0</v>
      </c>
    </row>
    <row r="59" spans="1:26" ht="17.399999999999999" thickTop="1" thickBot="1">
      <c r="A59" s="22">
        <v>10.199999999999999</v>
      </c>
      <c r="B59" s="23" t="s">
        <v>71</v>
      </c>
      <c r="C59" s="24" t="s">
        <v>24</v>
      </c>
      <c r="D59" s="25">
        <v>2</v>
      </c>
      <c r="E59" s="25">
        <v>2</v>
      </c>
      <c r="F59" s="25">
        <v>2</v>
      </c>
      <c r="G59" s="25">
        <v>2</v>
      </c>
      <c r="H59" s="25">
        <v>2</v>
      </c>
      <c r="I59" s="25">
        <v>2</v>
      </c>
      <c r="J59" s="25">
        <v>1</v>
      </c>
      <c r="K59" s="25">
        <v>1</v>
      </c>
      <c r="L59" s="25">
        <v>0</v>
      </c>
      <c r="M59" s="25">
        <v>0</v>
      </c>
      <c r="N59" s="25">
        <v>1</v>
      </c>
      <c r="O59" s="25">
        <v>1</v>
      </c>
      <c r="P59" s="25">
        <f>0.186109</f>
        <v>0.186109</v>
      </c>
      <c r="Q59" s="25">
        <v>1.462377</v>
      </c>
      <c r="R59" s="25">
        <v>4</v>
      </c>
      <c r="S59" s="25">
        <v>3.9516995899999996</v>
      </c>
      <c r="T59" s="25">
        <v>1.0341729399999999</v>
      </c>
      <c r="U59" s="25">
        <v>3.4673378800000001</v>
      </c>
      <c r="V59" s="25">
        <v>1.15888714</v>
      </c>
      <c r="W59" s="25">
        <v>2.8643490000000003</v>
      </c>
      <c r="X59" s="25">
        <v>0.20408000000000001</v>
      </c>
      <c r="Y59" s="25">
        <v>0</v>
      </c>
      <c r="Z59" s="25">
        <v>1.570057E-2</v>
      </c>
    </row>
    <row r="60" spans="1:26" ht="17.399999999999999" thickTop="1" thickBot="1">
      <c r="A60" s="22">
        <v>10.3</v>
      </c>
      <c r="B60" s="23" t="s">
        <v>72</v>
      </c>
      <c r="C60" s="24" t="s">
        <v>24</v>
      </c>
      <c r="D60" s="25">
        <v>0</v>
      </c>
      <c r="E60" s="25">
        <v>0</v>
      </c>
      <c r="F60" s="25">
        <v>1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f>SUM(N61:N64)</f>
        <v>0</v>
      </c>
      <c r="O60" s="25">
        <v>0</v>
      </c>
      <c r="P60" s="25">
        <f>SUM(P61:P64)</f>
        <v>9.4299999999999995E-2</v>
      </c>
      <c r="Q60" s="25">
        <f>SUM(Q61:Q64)</f>
        <v>0</v>
      </c>
      <c r="R60" s="25">
        <f>SUM(R61:R64)</f>
        <v>3.3315589999999992E-2</v>
      </c>
      <c r="S60" s="25">
        <f>SUM(S61:S64)</f>
        <v>8.6597550000000009E-2</v>
      </c>
      <c r="T60" s="25">
        <v>0.2917884899999999</v>
      </c>
      <c r="U60" s="25">
        <f>SUM(U61:U64)</f>
        <v>0.67073167</v>
      </c>
      <c r="V60" s="25">
        <f>SUM(V61:V64)</f>
        <v>1.6748307399999998</v>
      </c>
      <c r="W60" s="25">
        <f t="shared" ref="W60:Z60" si="6">SUM(W61:W64)</f>
        <v>0.10927198999999997</v>
      </c>
      <c r="X60" s="25">
        <f t="shared" si="6"/>
        <v>0.28059033</v>
      </c>
      <c r="Y60" s="25">
        <f t="shared" si="6"/>
        <v>0.2863773</v>
      </c>
      <c r="Z60" s="25">
        <f t="shared" si="6"/>
        <v>4.080363E-2</v>
      </c>
    </row>
    <row r="61" spans="1:26" ht="17.399999999999999" thickTop="1" thickBot="1">
      <c r="A61" s="26" t="s">
        <v>73</v>
      </c>
      <c r="B61" s="34" t="s">
        <v>74</v>
      </c>
      <c r="C61" s="28" t="s">
        <v>24</v>
      </c>
      <c r="D61" s="29">
        <v>0</v>
      </c>
      <c r="E61" s="29">
        <v>0</v>
      </c>
      <c r="F61" s="29">
        <v>0</v>
      </c>
      <c r="G61" s="29">
        <v>0</v>
      </c>
      <c r="H61" s="30">
        <v>0</v>
      </c>
      <c r="I61" s="30">
        <v>0</v>
      </c>
      <c r="J61" s="29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0.42869000000000002</v>
      </c>
      <c r="V61" s="30">
        <v>1.5464544999999998</v>
      </c>
      <c r="W61" s="30">
        <v>0</v>
      </c>
      <c r="X61" s="30">
        <v>0</v>
      </c>
      <c r="Y61" s="30">
        <v>0</v>
      </c>
      <c r="Z61" s="30">
        <v>0</v>
      </c>
    </row>
    <row r="62" spans="1:26" ht="17.399999999999999" thickTop="1" thickBot="1">
      <c r="A62" s="26" t="s">
        <v>75</v>
      </c>
      <c r="B62" s="34" t="s">
        <v>76</v>
      </c>
      <c r="C62" s="28" t="s">
        <v>24</v>
      </c>
      <c r="D62" s="29">
        <v>0</v>
      </c>
      <c r="E62" s="29">
        <v>0</v>
      </c>
      <c r="F62" s="29">
        <v>0</v>
      </c>
      <c r="G62" s="29">
        <v>0</v>
      </c>
      <c r="H62" s="30">
        <v>0</v>
      </c>
      <c r="I62" s="30">
        <v>0</v>
      </c>
      <c r="J62" s="29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3.1E-2</v>
      </c>
      <c r="Q62" s="30">
        <v>0</v>
      </c>
      <c r="R62" s="30">
        <v>0</v>
      </c>
      <c r="S62" s="30">
        <v>0</v>
      </c>
      <c r="T62" s="30">
        <v>0</v>
      </c>
      <c r="U62" s="30">
        <v>2.3157439999999998E-2</v>
      </c>
      <c r="V62" s="30">
        <v>0</v>
      </c>
      <c r="W62" s="30">
        <v>0</v>
      </c>
      <c r="X62" s="30">
        <v>9.433453E-2</v>
      </c>
      <c r="Y62" s="30">
        <v>0</v>
      </c>
      <c r="Z62" s="30">
        <v>3.3177300000000001E-3</v>
      </c>
    </row>
    <row r="63" spans="1:26" ht="17.399999999999999" thickTop="1" thickBot="1">
      <c r="A63" s="26" t="s">
        <v>77</v>
      </c>
      <c r="B63" s="34" t="s">
        <v>78</v>
      </c>
      <c r="C63" s="28" t="s">
        <v>24</v>
      </c>
      <c r="D63" s="29">
        <v>0</v>
      </c>
      <c r="E63" s="29">
        <v>0</v>
      </c>
      <c r="F63" s="29">
        <v>1</v>
      </c>
      <c r="G63" s="29">
        <v>0</v>
      </c>
      <c r="H63" s="30">
        <v>0</v>
      </c>
      <c r="I63" s="30">
        <v>0</v>
      </c>
      <c r="J63" s="29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6.3299999999999995E-2</v>
      </c>
      <c r="Q63" s="30">
        <v>0</v>
      </c>
      <c r="R63" s="30">
        <v>3.3315589999999992E-2</v>
      </c>
      <c r="S63" s="30">
        <v>8.6597550000000009E-2</v>
      </c>
      <c r="T63" s="30">
        <v>0.2917884899999999</v>
      </c>
      <c r="U63" s="30">
        <v>0.21888423000000001</v>
      </c>
      <c r="V63" s="30">
        <v>0.12837624</v>
      </c>
      <c r="W63" s="30">
        <v>0.10927198999999997</v>
      </c>
      <c r="X63" s="30">
        <v>0.1862558</v>
      </c>
      <c r="Y63" s="30">
        <v>0.2863773</v>
      </c>
      <c r="Z63" s="30">
        <v>3.7485900000000003E-2</v>
      </c>
    </row>
    <row r="64" spans="1:26" ht="31.8" thickTop="1" thickBot="1">
      <c r="A64" s="26" t="s">
        <v>79</v>
      </c>
      <c r="B64" s="36" t="s">
        <v>80</v>
      </c>
      <c r="C64" s="28" t="s">
        <v>24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32">
        <v>0</v>
      </c>
      <c r="X64" s="32">
        <v>0</v>
      </c>
      <c r="Y64" s="32">
        <v>0</v>
      </c>
      <c r="Z64" s="32">
        <v>0</v>
      </c>
    </row>
    <row r="65" spans="1:26" ht="17.399999999999999" thickTop="1" thickBot="1">
      <c r="A65" s="22">
        <v>10.4</v>
      </c>
      <c r="B65" s="23" t="s">
        <v>81</v>
      </c>
      <c r="C65" s="24" t="s">
        <v>24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1.42954E-3</v>
      </c>
      <c r="S65" s="25">
        <v>7.953E-3</v>
      </c>
      <c r="T65" s="25">
        <v>0</v>
      </c>
      <c r="U65" s="25">
        <v>2.2339999999999999E-3</v>
      </c>
      <c r="V65" s="25">
        <v>3.0370999999999996E-3</v>
      </c>
      <c r="W65" s="25">
        <v>2.3510629999999998E-2</v>
      </c>
      <c r="X65" s="25">
        <v>4.0235100000000001E-3</v>
      </c>
      <c r="Y65" s="25">
        <v>8.5330300000000005E-3</v>
      </c>
      <c r="Z65" s="25">
        <v>8.0673399999999992E-3</v>
      </c>
    </row>
    <row r="66" spans="1:26" ht="12.6" thickTop="1"/>
    <row r="67" spans="1:26" ht="15.6">
      <c r="B67" s="37" t="s">
        <v>82</v>
      </c>
    </row>
    <row r="68" spans="1:26" ht="30.75" customHeight="1">
      <c r="A68" s="38"/>
      <c r="B68" s="39"/>
      <c r="C68" s="39"/>
      <c r="D68" s="39"/>
      <c r="E68" s="39"/>
      <c r="F68" s="40"/>
      <c r="G68" s="40"/>
      <c r="H68" s="40"/>
      <c r="I68" s="40"/>
      <c r="J68" s="40"/>
    </row>
    <row r="69" spans="1:26">
      <c r="I69" s="40"/>
    </row>
    <row r="70" spans="1:26">
      <c r="B70" s="40"/>
      <c r="C70" s="40"/>
      <c r="D70" s="40"/>
      <c r="E70" s="40"/>
      <c r="F70" s="40"/>
      <c r="G70" s="40"/>
      <c r="H70" s="40"/>
      <c r="I70" s="40"/>
    </row>
  </sheetData>
  <mergeCells count="3">
    <mergeCell ref="C8:M8"/>
    <mergeCell ref="E10:K10"/>
    <mergeCell ref="A14:Z14"/>
  </mergeCells>
  <pageMargins left="0.59055118110236227" right="0.19685039370078741" top="0.98425196850393704" bottom="0.98425196850393704" header="0" footer="0"/>
  <pageSetup paperSize="9" scale="6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EXPORT VOL Sin Zona Franca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BOSCANA</dc:creator>
  <cp:lastModifiedBy>MARIANA BOSCANA</cp:lastModifiedBy>
  <dcterms:created xsi:type="dcterms:W3CDTF">2023-06-19T10:44:45Z</dcterms:created>
  <dcterms:modified xsi:type="dcterms:W3CDTF">2023-06-19T10:45:04Z</dcterms:modified>
</cp:coreProperties>
</file>