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oragno\Desktop\ASESORIA\ESTADISTICAS\BOLETIN ESTADISTICO\2025 Estadisticas Datos 2024\WEB 2025\GRAFICAS GENERALES Y SERIE ESTADISTICA  AL 2025\Planillas para colgar web\"/>
    </mc:Choice>
  </mc:AlternateContent>
  <xr:revisionPtr revIDLastSave="0" documentId="13_ncr:1_{32A10FF5-286C-4050-9118-34F72D86AD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PORTACION VOLUMEN" sheetId="20" r:id="rId1"/>
    <sheet name="EXPORTACION VALOR" sheetId="10" r:id="rId2"/>
  </sheets>
  <definedNames>
    <definedName name="_xlnm._FilterDatabase" localSheetId="1" hidden="1">'EXPORTACION VALOR'!$A$12:$L$54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1" i="10" l="1"/>
  <c r="V75" i="10"/>
  <c r="W67" i="10"/>
  <c r="U67" i="10"/>
  <c r="U75" i="10" s="1"/>
  <c r="T67" i="10"/>
  <c r="S67" i="10"/>
  <c r="R67" i="10"/>
  <c r="Q67" i="10"/>
  <c r="Q75" i="10" s="1"/>
  <c r="W59" i="10"/>
  <c r="U59" i="10"/>
  <c r="T59" i="10"/>
  <c r="S59" i="10"/>
  <c r="R59" i="10"/>
  <c r="Q59" i="10"/>
  <c r="N74" i="10"/>
  <c r="M66" i="10"/>
  <c r="O66" i="10"/>
  <c r="L66" i="10"/>
  <c r="K66" i="10"/>
  <c r="J66" i="10"/>
  <c r="I66" i="10"/>
  <c r="H66" i="10"/>
  <c r="G66" i="10"/>
  <c r="F66" i="10"/>
  <c r="E66" i="10"/>
  <c r="D66" i="10"/>
  <c r="C66" i="10"/>
  <c r="D59" i="10"/>
  <c r="D58" i="10" s="1"/>
  <c r="C59" i="10"/>
  <c r="C58" i="10" s="1"/>
  <c r="O58" i="10"/>
  <c r="M58" i="10"/>
  <c r="L58" i="10"/>
  <c r="K58" i="10"/>
  <c r="J58" i="10"/>
  <c r="I58" i="10"/>
  <c r="H58" i="10"/>
  <c r="G58" i="10"/>
  <c r="F58" i="10"/>
  <c r="E58" i="10"/>
  <c r="R75" i="10" l="1"/>
  <c r="W75" i="10"/>
  <c r="S75" i="10"/>
  <c r="T75" i="10"/>
  <c r="J74" i="10"/>
  <c r="I74" i="10"/>
  <c r="H74" i="10"/>
  <c r="M74" i="10"/>
  <c r="I77" i="10"/>
  <c r="E74" i="10"/>
  <c r="E77" i="10" s="1"/>
  <c r="F74" i="10"/>
  <c r="F77" i="10" s="1"/>
  <c r="G74" i="10"/>
  <c r="G77" i="10" s="1"/>
  <c r="D74" i="10"/>
  <c r="D77" i="10" s="1"/>
  <c r="C74" i="10"/>
  <c r="C77" i="10" s="1"/>
  <c r="H77" i="10"/>
  <c r="K74" i="10"/>
  <c r="L74" i="10"/>
  <c r="O74" i="10"/>
  <c r="N77" i="10"/>
  <c r="J77" i="10"/>
  <c r="L77" i="10" l="1"/>
  <c r="K77" i="10"/>
  <c r="O77" i="10"/>
  <c r="M77" i="10"/>
  <c r="O82" i="10" l="1"/>
</calcChain>
</file>

<file path=xl/sharedStrings.xml><?xml version="1.0" encoding="utf-8"?>
<sst xmlns="http://schemas.openxmlformats.org/spreadsheetml/2006/main" count="237" uniqueCount="121">
  <si>
    <t>1000 m3</t>
  </si>
  <si>
    <t xml:space="preserve">SUBTOTAL </t>
  </si>
  <si>
    <t>1000 ton</t>
  </si>
  <si>
    <t>3</t>
  </si>
  <si>
    <t>4</t>
  </si>
  <si>
    <t>TOTAL EXPORTACIONES EN VALOR (Miles  de U$S)</t>
  </si>
  <si>
    <t>PRODUCTO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</si>
  <si>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</si>
  <si>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</si>
  <si>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</si>
  <si>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</si>
  <si>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</si>
  <si>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</si>
  <si>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</si>
  <si>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</si>
  <si>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</si>
  <si>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</si>
  <si>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</si>
  <si>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</si>
  <si>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</si>
  <si>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Código</t>
  </si>
  <si>
    <t xml:space="preserve">MADERA EN ROLLO </t>
  </si>
  <si>
    <t>UNIDAD</t>
  </si>
  <si>
    <t xml:space="preserve">            CONIFERAS </t>
  </si>
  <si>
    <t xml:space="preserve">            NO CONIFERAS </t>
  </si>
  <si>
    <t>1.1</t>
  </si>
  <si>
    <t>1.2</t>
  </si>
  <si>
    <t xml:space="preserve">ASTILLAS, PARTÍCULAS (CHIPS) Y RESIDUOS DE MADERA </t>
  </si>
  <si>
    <t>PELLETS DE MADERA</t>
  </si>
  <si>
    <t>MADERA ASERRADA</t>
  </si>
  <si>
    <t xml:space="preserve">TABLEROS DE MADERA Y HOJAS DE CHAPA </t>
  </si>
  <si>
    <t xml:space="preserve">HOJAS DE CHAPA </t>
  </si>
  <si>
    <t xml:space="preserve">     3.1</t>
  </si>
  <si>
    <t xml:space="preserve">     3.2</t>
  </si>
  <si>
    <t xml:space="preserve">      ASTILLAS Y PARTÍCULAS (CHIPS) </t>
  </si>
  <si>
    <t xml:space="preserve">      RESIDUOS DE MADERA</t>
  </si>
  <si>
    <t xml:space="preserve">                        CONIFERAS </t>
  </si>
  <si>
    <t xml:space="preserve">                        NO CONIFERAS </t>
  </si>
  <si>
    <t xml:space="preserve">               5.C</t>
  </si>
  <si>
    <t xml:space="preserve">               5.NC</t>
  </si>
  <si>
    <t xml:space="preserve">MADERA TERCIADA </t>
  </si>
  <si>
    <t xml:space="preserve">TABLEROS DE PARTÍCULAS (incluidos los TPO) </t>
  </si>
  <si>
    <t xml:space="preserve">TABLEROS DE FIBRA </t>
  </si>
  <si>
    <t xml:space="preserve">           DUROS </t>
  </si>
  <si>
    <t xml:space="preserve">           MDF (DENSIDAD MEDIA) </t>
  </si>
  <si>
    <t xml:space="preserve">           AISLANTES</t>
  </si>
  <si>
    <t xml:space="preserve">PULPA DE MADERA </t>
  </si>
  <si>
    <t xml:space="preserve">QUÍMICA </t>
  </si>
  <si>
    <t xml:space="preserve">       6.1</t>
  </si>
  <si>
    <t xml:space="preserve">        6.2</t>
  </si>
  <si>
    <t xml:space="preserve">               6.1.C</t>
  </si>
  <si>
    <t xml:space="preserve">               6.1.NC</t>
  </si>
  <si>
    <t xml:space="preserve">         6.4</t>
  </si>
  <si>
    <t xml:space="preserve">                6.4.1</t>
  </si>
  <si>
    <t xml:space="preserve">                6.4.2</t>
  </si>
  <si>
    <t xml:space="preserve">                6.4.3</t>
  </si>
  <si>
    <t xml:space="preserve">         7.3</t>
  </si>
  <si>
    <t xml:space="preserve">               7.3.2</t>
  </si>
  <si>
    <t xml:space="preserve">            AL SULFATO BLANQUEADA</t>
  </si>
  <si>
    <t>PAPEL RECUPERADO</t>
  </si>
  <si>
    <t xml:space="preserve">PAPEL Y CARTÓN </t>
  </si>
  <si>
    <t xml:space="preserve">PAPEL CON FINES GRÁFICOS </t>
  </si>
  <si>
    <t>PAPEL DE USO DOMÉSTICO Y SANITARIO</t>
  </si>
  <si>
    <t xml:space="preserve">MATERIAL PARA EMPAQUETAR </t>
  </si>
  <si>
    <t xml:space="preserve">OTROS PAPELES Y CARTONES N.E.P. </t>
  </si>
  <si>
    <t xml:space="preserve">        10.1</t>
  </si>
  <si>
    <t xml:space="preserve">       10.2</t>
  </si>
  <si>
    <t xml:space="preserve">       10.3</t>
  </si>
  <si>
    <t xml:space="preserve">      10.4</t>
  </si>
  <si>
    <t xml:space="preserve">               10.1.1</t>
  </si>
  <si>
    <t xml:space="preserve">               10.1.3</t>
  </si>
  <si>
    <t xml:space="preserve">               10.1.4</t>
  </si>
  <si>
    <t xml:space="preserve">               10.3.1</t>
  </si>
  <si>
    <t xml:space="preserve">               10.3.2</t>
  </si>
  <si>
    <t xml:space="preserve">               10.3.3</t>
  </si>
  <si>
    <t xml:space="preserve">               10.3.4</t>
  </si>
  <si>
    <t xml:space="preserve">              PAPEL PARA PERIÓDICOS  </t>
  </si>
  <si>
    <t xml:space="preserve">              PAPEL SIN ESTUCO Y SIN MADERA  </t>
  </si>
  <si>
    <t xml:space="preserve">              PAPEL ESTUCADO </t>
  </si>
  <si>
    <t xml:space="preserve">              MATERIAL DE ENVASAR </t>
  </si>
  <si>
    <t xml:space="preserve">              CARTÓN PARA CAJAS PLEGABLES </t>
  </si>
  <si>
    <t xml:space="preserve">              PAPEL PARA ENVOLVER </t>
  </si>
  <si>
    <t xml:space="preserve">              OTROS PAPELES, UTILIZADOS PRINCIPALMENTE PARA EMPAQUETAR </t>
  </si>
  <si>
    <t>COMBUSTIBLE DE MADERA, INCLUIDA LA MADERA PARA PRODUCIR CARBÓN VEGETAL /</t>
  </si>
  <si>
    <t>MADERA EN ROLLO INDUSTRIAL (MADERA EN BRUTO)</t>
  </si>
  <si>
    <t xml:space="preserve">               1.2.C</t>
  </si>
  <si>
    <t xml:space="preserve">               1.2.NC</t>
  </si>
  <si>
    <t xml:space="preserve">        6.3</t>
  </si>
  <si>
    <t>Fuente: Dirección General Forestal  en base a BCU y Comercio Exterior Descartes Datamyne Latam</t>
  </si>
  <si>
    <r>
      <t xml:space="preserve">                                                                                                                         </t>
    </r>
    <r>
      <rPr>
        <b/>
        <sz val="20"/>
        <color theme="4" tint="-0.249977111117893"/>
        <rFont val="Calibri"/>
        <family val="2"/>
        <scheme val="minor"/>
      </rPr>
      <t xml:space="preserve">            EXPORTACIONES (VOLUMEN)</t>
    </r>
  </si>
  <si>
    <t xml:space="preserve">                                   EXPORTACIONES DE PRODUCTOS SECUNDARIOS (VALOR FOB Miles de U$S  ) </t>
  </si>
  <si>
    <t>Fuente: Dirección General Forestal en base a BCU y Comercio Exterior Descartes Datamyne Latam</t>
  </si>
  <si>
    <t xml:space="preserve">Productos madereros secundarios </t>
  </si>
  <si>
    <t xml:space="preserve">Madera aserrada elaborada </t>
  </si>
  <si>
    <t xml:space="preserve">Material de madera para empaquetar y embalar </t>
  </si>
  <si>
    <t>Obras y piezas de carpintería de madera para construcciones</t>
  </si>
  <si>
    <t>Muebles de madera</t>
  </si>
  <si>
    <t xml:space="preserve">Edificios prefabricados </t>
  </si>
  <si>
    <t xml:space="preserve">Productos papeleros secundarios </t>
  </si>
  <si>
    <t xml:space="preserve">Papel y cartón compuestos </t>
  </si>
  <si>
    <t>Productos especiales de papel y pulpa estucados y recubiertos</t>
  </si>
  <si>
    <t xml:space="preserve">Papel carbón y papel para copia </t>
  </si>
  <si>
    <t>Papel de uso doméstico y sanitario</t>
  </si>
  <si>
    <t xml:space="preserve">Otros artículos de papel y cartón </t>
  </si>
  <si>
    <t xml:space="preserve">Cajas de cartón, etc.  Para envasar </t>
  </si>
  <si>
    <t>Artículos impresos (Libros, Periodicos, etc)</t>
  </si>
  <si>
    <t xml:space="preserve">       11.1</t>
  </si>
  <si>
    <t xml:space="preserve">                11.1.C</t>
  </si>
  <si>
    <t xml:space="preserve">                11.1.NC</t>
  </si>
  <si>
    <t xml:space="preserve">       11.2</t>
  </si>
  <si>
    <t xml:space="preserve">       11.3</t>
  </si>
  <si>
    <t xml:space="preserve">       11.4</t>
  </si>
  <si>
    <t xml:space="preserve">       11.5</t>
  </si>
  <si>
    <t xml:space="preserve">       12.1</t>
  </si>
  <si>
    <t xml:space="preserve">       12.2</t>
  </si>
  <si>
    <t xml:space="preserve">       12.3</t>
  </si>
  <si>
    <t xml:space="preserve">       12.4</t>
  </si>
  <si>
    <t xml:space="preserve">       12.5</t>
  </si>
  <si>
    <t xml:space="preserve">       12.6</t>
  </si>
  <si>
    <t xml:space="preserve">       12.7</t>
  </si>
  <si>
    <r>
      <t xml:space="preserve"> </t>
    </r>
    <r>
      <rPr>
        <b/>
        <sz val="22"/>
        <color theme="4" tint="-0.249977111117893"/>
        <rFont val="Calibri"/>
        <family val="2"/>
        <scheme val="minor"/>
      </rPr>
      <t xml:space="preserve"> EXPORTACIONES (VALOR FOB Miles de U$S 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</si>
</sst>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(* #,##0.00_);_(* \(#,##0.00\);_(* &quot;-&quot;??_);_(@_)"/>
    <numFmt numFmtId="166" formatCode="0.0_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Univers"/>
      <family val="2"/>
    </font>
    <font>
      <sz val="10"/>
      <name val="Univers"/>
      <family val="2"/>
    </font>
    <font>
      <b/>
      <sz val="11"/>
      <name val="Univers"/>
      <family val="2"/>
    </font>
    <font>
      <b/>
      <sz val="12"/>
      <name val="Univers"/>
      <family val="2"/>
    </font>
    <font>
      <b/>
      <sz val="10"/>
      <name val="Arial"/>
      <family val="2"/>
    </font>
    <font>
      <b/>
      <sz val="12"/>
      <color indexed="48"/>
      <name val="Arial"/>
      <family val="2"/>
    </font>
    <font>
      <sz val="10"/>
      <name val="Arial"/>
      <family val="2"/>
    </font>
    <font>
      <b/>
      <i/>
      <u/>
      <sz val="18"/>
      <color theme="6" tint="-0.499984740745262"/>
      <name val="Calibri"/>
      <family val="2"/>
    </font>
    <font>
      <b/>
      <i/>
      <sz val="18"/>
      <color theme="6" tint="-0.499984740745262"/>
      <name val="Calibri"/>
      <family val="2"/>
    </font>
    <font>
      <sz val="10"/>
      <name val="Arial"/>
      <family val="2"/>
    </font>
    <font>
      <sz val="11"/>
      <color indexed="39"/>
      <name val="Univers"/>
      <family val="2"/>
    </font>
    <font>
      <b/>
      <sz val="13"/>
      <color theme="3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sz val="12"/>
      <name val="Courier"/>
    </font>
    <font>
      <sz val="12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28"/>
      <color theme="4" tint="-0.249977111117893"/>
      <name val="Calibri"/>
      <family val="2"/>
      <scheme val="minor"/>
    </font>
    <font>
      <b/>
      <sz val="13"/>
      <color theme="4" tint="-0.249977111117893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0">
    <xf numFmtId="0" fontId="0" fillId="0" borderId="0"/>
    <xf numFmtId="164" fontId="11" fillId="0" borderId="0" applyFont="0" applyFill="0" applyBorder="0" applyAlignment="0" applyProtection="0"/>
    <xf numFmtId="0" fontId="8" fillId="0" borderId="0"/>
    <xf numFmtId="0" fontId="13" fillId="0" borderId="1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166" fontId="19" fillId="0" borderId="0"/>
    <xf numFmtId="0" fontId="8" fillId="0" borderId="0"/>
    <xf numFmtId="0" fontId="18" fillId="0" borderId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Border="1" applyAlignment="1" applyProtection="1">
      <alignment horizontal="center"/>
    </xf>
    <xf numFmtId="0" fontId="6" fillId="0" borderId="0" xfId="0" applyFont="1" applyAlignment="1">
      <alignment horizontal="center"/>
    </xf>
    <xf numFmtId="0" fontId="0" fillId="0" borderId="0" xfId="0" applyBorder="1"/>
    <xf numFmtId="0" fontId="7" fillId="0" borderId="0" xfId="0" applyFont="1" applyAlignment="1">
      <alignment horizontal="center"/>
    </xf>
    <xf numFmtId="0" fontId="3" fillId="0" borderId="0" xfId="0" applyFont="1" applyBorder="1" applyProtection="1">
      <protection locked="0"/>
    </xf>
    <xf numFmtId="0" fontId="6" fillId="0" borderId="0" xfId="0" applyFont="1"/>
    <xf numFmtId="1" fontId="0" fillId="0" borderId="0" xfId="0" applyNumberFormat="1"/>
    <xf numFmtId="0" fontId="6" fillId="0" borderId="0" xfId="0" applyFont="1" applyBorder="1"/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0" fillId="0" borderId="0" xfId="0" applyFill="1"/>
    <xf numFmtId="3" fontId="12" fillId="0" borderId="0" xfId="1" applyNumberFormat="1" applyFont="1" applyFill="1" applyBorder="1" applyAlignment="1" applyProtection="1">
      <alignment vertical="center"/>
      <protection locked="0"/>
    </xf>
    <xf numFmtId="1" fontId="12" fillId="0" borderId="0" xfId="1" applyNumberFormat="1" applyFont="1" applyFill="1" applyBorder="1" applyAlignment="1" applyProtection="1">
      <alignment vertical="center"/>
      <protection locked="0"/>
    </xf>
    <xf numFmtId="0" fontId="4" fillId="0" borderId="0" xfId="0" quotePrefix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15" fillId="3" borderId="1" xfId="3" applyFont="1" applyFill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 indent="3"/>
    </xf>
    <xf numFmtId="49" fontId="17" fillId="4" borderId="1" xfId="3" applyNumberFormat="1" applyFont="1" applyFill="1" applyAlignment="1" applyProtection="1">
      <alignment horizontal="left" vertical="center"/>
    </xf>
    <xf numFmtId="1" fontId="0" fillId="0" borderId="0" xfId="0" applyNumberFormat="1" applyFill="1"/>
    <xf numFmtId="1" fontId="17" fillId="0" borderId="0" xfId="3" applyNumberFormat="1" applyFont="1" applyFill="1" applyBorder="1" applyAlignment="1" applyProtection="1">
      <alignment horizontal="left" vertical="center"/>
    </xf>
    <xf numFmtId="166" fontId="16" fillId="0" borderId="2" xfId="6" applyNumberFormat="1" applyFont="1" applyBorder="1" applyAlignment="1">
      <alignment horizontal="center"/>
    </xf>
    <xf numFmtId="166" fontId="16" fillId="0" borderId="2" xfId="6" applyNumberFormat="1" applyFont="1" applyBorder="1" applyAlignment="1">
      <alignment horizontal="left"/>
    </xf>
    <xf numFmtId="166" fontId="20" fillId="5" borderId="0" xfId="6" applyNumberFormat="1" applyFont="1" applyFill="1" applyBorder="1" applyAlignment="1"/>
    <xf numFmtId="166" fontId="20" fillId="2" borderId="0" xfId="6" applyNumberFormat="1" applyFont="1" applyFill="1" applyBorder="1" applyAlignment="1"/>
    <xf numFmtId="166" fontId="21" fillId="0" borderId="2" xfId="6" applyNumberFormat="1" applyFont="1" applyBorder="1" applyAlignment="1"/>
    <xf numFmtId="166" fontId="21" fillId="0" borderId="2" xfId="6" applyNumberFormat="1" applyFont="1" applyBorder="1" applyAlignment="1">
      <alignment horizontal="center"/>
    </xf>
    <xf numFmtId="1" fontId="21" fillId="0" borderId="2" xfId="6" applyNumberFormat="1" applyFont="1" applyBorder="1" applyAlignment="1">
      <alignment horizontal="center"/>
    </xf>
    <xf numFmtId="166" fontId="20" fillId="5" borderId="0" xfId="6" applyNumberFormat="1" applyFont="1" applyFill="1" applyBorder="1" applyAlignment="1">
      <alignment horizontal="left"/>
    </xf>
    <xf numFmtId="166" fontId="20" fillId="5" borderId="0" xfId="6" applyNumberFormat="1" applyFont="1" applyFill="1" applyBorder="1" applyAlignment="1">
      <alignment horizontal="center"/>
    </xf>
    <xf numFmtId="49" fontId="13" fillId="3" borderId="1" xfId="3" applyNumberFormat="1" applyFont="1" applyFill="1" applyAlignment="1" applyProtection="1">
      <alignment horizontal="left" vertical="center"/>
    </xf>
    <xf numFmtId="0" fontId="13" fillId="3" borderId="1" xfId="3" applyFont="1" applyFill="1" applyAlignment="1" applyProtection="1">
      <alignment horizontal="center" vertical="center"/>
    </xf>
    <xf numFmtId="166" fontId="23" fillId="3" borderId="0" xfId="6" applyNumberFormat="1" applyFont="1" applyFill="1" applyBorder="1" applyAlignment="1">
      <alignment horizontal="left"/>
    </xf>
    <xf numFmtId="1" fontId="23" fillId="3" borderId="0" xfId="6" applyNumberFormat="1" applyFont="1" applyFill="1" applyBorder="1" applyAlignment="1">
      <alignment horizontal="left"/>
    </xf>
    <xf numFmtId="166" fontId="22" fillId="0" borderId="2" xfId="6" applyNumberFormat="1" applyFont="1" applyBorder="1" applyAlignment="1"/>
    <xf numFmtId="166" fontId="23" fillId="3" borderId="0" xfId="6" applyNumberFormat="1" applyFont="1" applyFill="1" applyBorder="1" applyAlignment="1">
      <alignment horizontal="center"/>
    </xf>
    <xf numFmtId="0" fontId="14" fillId="4" borderId="1" xfId="3" applyFont="1" applyFill="1" applyAlignment="1" applyProtection="1">
      <alignment horizontal="left" vertical="center"/>
    </xf>
    <xf numFmtId="3" fontId="23" fillId="3" borderId="0" xfId="6" applyNumberFormat="1" applyFont="1" applyFill="1" applyBorder="1" applyAlignment="1">
      <alignment horizontal="right"/>
    </xf>
    <xf numFmtId="3" fontId="20" fillId="5" borderId="0" xfId="6" applyNumberFormat="1" applyFont="1" applyFill="1" applyBorder="1" applyAlignment="1">
      <alignment horizontal="right"/>
    </xf>
    <xf numFmtId="3" fontId="15" fillId="3" borderId="1" xfId="3" applyNumberFormat="1" applyFont="1" applyFill="1" applyAlignment="1" applyProtection="1">
      <alignment horizontal="right" vertical="center"/>
    </xf>
    <xf numFmtId="3" fontId="14" fillId="4" borderId="1" xfId="3" applyNumberFormat="1" applyFont="1" applyFill="1" applyAlignment="1" applyProtection="1">
      <alignment horizontal="right" vertical="center"/>
    </xf>
    <xf numFmtId="3" fontId="13" fillId="3" borderId="1" xfId="3" applyNumberFormat="1" applyFont="1" applyFill="1" applyAlignment="1" applyProtection="1">
      <alignment horizontal="right" vertical="center"/>
      <protection locked="0"/>
    </xf>
    <xf numFmtId="3" fontId="13" fillId="3" borderId="1" xfId="3" applyNumberFormat="1" applyFont="1" applyFill="1" applyAlignment="1" applyProtection="1">
      <alignment horizontal="right" vertical="center"/>
    </xf>
    <xf numFmtId="166" fontId="24" fillId="0" borderId="2" xfId="6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</cellXfs>
  <cellStyles count="10">
    <cellStyle name="Millares" xfId="1" builtinId="3"/>
    <cellStyle name="Millares 2" xfId="9" xr:uid="{00000000-0005-0000-0000-000003000000}"/>
    <cellStyle name="Normal" xfId="0" builtinId="0"/>
    <cellStyle name="Normal 11" xfId="7" xr:uid="{00000000-0005-0000-0000-000005000000}"/>
    <cellStyle name="Normal 2" xfId="2" xr:uid="{00000000-0005-0000-0000-000006000000}"/>
    <cellStyle name="Normal 3" xfId="4" xr:uid="{00000000-0005-0000-0000-000007000000}"/>
    <cellStyle name="Normal 4" xfId="6" xr:uid="{00000000-0005-0000-0000-000008000000}"/>
    <cellStyle name="Normal 5" xfId="8" xr:uid="{00000000-0005-0000-0000-000009000000}"/>
    <cellStyle name="Porcentaje 2" xfId="5" xr:uid="{00000000-0005-0000-0000-00000A000000}"/>
    <cellStyle name="Título 2" xfId="3" builtinId="17"/>
  </cellStyles>
  <dxfs count="2">
    <dxf>
      <fill>
        <patternFill>
          <bgColor rgb="FFF1E1A3"/>
        </patternFill>
      </fill>
      <border diagonalUp="0" diagonalDown="0">
        <left/>
        <right/>
        <top/>
        <bottom/>
        <vertical/>
        <horizontal/>
      </border>
    </dxf>
    <dxf>
      <fill>
        <patternFill>
          <bgColor rgb="FFFDF5CE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1" pivot="0" count="2" xr9:uid="{00000000-0011-0000-FFFF-FFFF00000000}">
      <tableStyleElement type="wholeTabl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10</xdr:col>
      <xdr:colOff>363865</xdr:colOff>
      <xdr:row>9</xdr:row>
      <xdr:rowOff>90993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A151268-1DE2-45A9-A673-D5261429B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6429" y="204107"/>
          <a:ext cx="6815919" cy="15424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876300</xdr:colOff>
      <xdr:row>2</xdr:row>
      <xdr:rowOff>161925</xdr:rowOff>
    </xdr:from>
    <xdr:to>
      <xdr:col>1</xdr:col>
      <xdr:colOff>876300</xdr:colOff>
      <xdr:row>8</xdr:row>
      <xdr:rowOff>209550</xdr:rowOff>
    </xdr:to>
    <xdr:pic>
      <xdr:nvPicPr>
        <xdr:cNvPr id="1086831" name="14 Imagen">
          <a:extLst>
            <a:ext uri="{FF2B5EF4-FFF2-40B4-BE49-F238E27FC236}">
              <a16:creationId xmlns:a16="http://schemas.microsoft.com/office/drawing/2014/main" id="{00000000-0008-0000-0A00-00006F951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847725"/>
          <a:ext cx="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5674179</xdr:colOff>
      <xdr:row>1</xdr:row>
      <xdr:rowOff>68036</xdr:rowOff>
    </xdr:from>
    <xdr:to>
      <xdr:col>9</xdr:col>
      <xdr:colOff>693120</xdr:colOff>
      <xdr:row>9</xdr:row>
      <xdr:rowOff>97318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29D01CD-8C4E-4F4E-A48F-E6F0D5111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17179" y="231322"/>
          <a:ext cx="6843548" cy="1553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Q75"/>
  <sheetViews>
    <sheetView showGridLines="0" tabSelected="1" zoomScale="71" zoomScaleNormal="71" workbookViewId="0">
      <pane ySplit="12" topLeftCell="A13" activePane="bottomLeft" state="frozen"/>
      <selection pane="bottomLeft" activeCell="S1" sqref="S1:AD1048576"/>
    </sheetView>
  </sheetViews>
  <sheetFormatPr baseColWidth="10" defaultRowHeight="12.75" x14ac:dyDescent="0.2"/>
  <cols>
    <col min="1" max="1" width="20.42578125" customWidth="1"/>
    <col min="2" max="2" width="98.85546875" customWidth="1"/>
    <col min="3" max="3" width="17" customWidth="1"/>
    <col min="4" max="7" width="11.42578125" customWidth="1"/>
    <col min="8" max="9" width="11.42578125" style="10" customWidth="1"/>
  </cols>
  <sheetData>
    <row r="1" spans="1:17" ht="15.75" x14ac:dyDescent="0.25">
      <c r="B1" s="4"/>
      <c r="C1" s="2"/>
    </row>
    <row r="2" spans="1:17" ht="15.75" x14ac:dyDescent="0.25">
      <c r="B2" s="4"/>
      <c r="C2" s="2"/>
    </row>
    <row r="3" spans="1:17" x14ac:dyDescent="0.2">
      <c r="B3" s="1"/>
      <c r="C3" s="5"/>
    </row>
    <row r="4" spans="1:17" x14ac:dyDescent="0.2">
      <c r="B4" s="1"/>
      <c r="C4" s="5"/>
    </row>
    <row r="5" spans="1:17" x14ac:dyDescent="0.2">
      <c r="B5" s="1"/>
      <c r="C5" s="5"/>
    </row>
    <row r="6" spans="1:17" x14ac:dyDescent="0.2">
      <c r="B6" s="1"/>
      <c r="C6" s="5"/>
    </row>
    <row r="7" spans="1:17" x14ac:dyDescent="0.2">
      <c r="B7" s="1"/>
      <c r="C7" s="5"/>
    </row>
    <row r="8" spans="1:17" ht="23.25" x14ac:dyDescent="0.2">
      <c r="B8" s="44"/>
      <c r="C8" s="44"/>
      <c r="D8" s="44"/>
      <c r="E8" s="44"/>
    </row>
    <row r="9" spans="1:17" x14ac:dyDescent="0.2">
      <c r="B9" s="45"/>
      <c r="C9" s="45"/>
      <c r="D9" s="45"/>
    </row>
    <row r="10" spans="1:17" x14ac:dyDescent="0.2">
      <c r="B10" s="45"/>
      <c r="C10" s="45"/>
      <c r="D10" s="45"/>
    </row>
    <row r="11" spans="1:17" ht="28.5" customHeight="1" x14ac:dyDescent="0.55000000000000004">
      <c r="A11" s="21" t="s">
        <v>89</v>
      </c>
      <c r="B11" s="34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7" ht="18.75" x14ac:dyDescent="0.3">
      <c r="A12" s="25" t="s">
        <v>20</v>
      </c>
      <c r="B12" s="26" t="s">
        <v>6</v>
      </c>
      <c r="C12" s="26" t="s">
        <v>22</v>
      </c>
      <c r="D12" s="27" t="s">
        <v>7</v>
      </c>
      <c r="E12" s="27" t="s">
        <v>8</v>
      </c>
      <c r="F12" s="27" t="s">
        <v>9</v>
      </c>
      <c r="G12" s="27" t="s">
        <v>10</v>
      </c>
      <c r="H12" s="27" t="s">
        <v>11</v>
      </c>
      <c r="I12" s="27" t="s">
        <v>12</v>
      </c>
      <c r="J12" s="27" t="s">
        <v>13</v>
      </c>
      <c r="K12" s="27" t="s">
        <v>14</v>
      </c>
      <c r="L12" s="27" t="s">
        <v>15</v>
      </c>
      <c r="M12" s="27" t="s">
        <v>16</v>
      </c>
      <c r="N12" s="27" t="s">
        <v>17</v>
      </c>
      <c r="O12" s="27" t="s">
        <v>18</v>
      </c>
      <c r="P12" s="27" t="s">
        <v>19</v>
      </c>
    </row>
    <row r="13" spans="1:17" ht="17.25" x14ac:dyDescent="0.3">
      <c r="A13" s="33">
        <v>1</v>
      </c>
      <c r="B13" s="32" t="s">
        <v>21</v>
      </c>
      <c r="C13" s="35" t="s">
        <v>0</v>
      </c>
      <c r="D13" s="37">
        <v>153.605717</v>
      </c>
      <c r="E13" s="37">
        <v>334.70026999999993</v>
      </c>
      <c r="F13" s="37">
        <v>262.90999999999997</v>
      </c>
      <c r="G13" s="37">
        <v>215</v>
      </c>
      <c r="H13" s="37">
        <v>238.05278461538461</v>
      </c>
      <c r="I13" s="37">
        <v>1376.2233998666666</v>
      </c>
      <c r="J13" s="37">
        <v>2367</v>
      </c>
      <c r="K13" s="37">
        <v>1343</v>
      </c>
      <c r="L13" s="37">
        <v>2528.8202717386293</v>
      </c>
      <c r="M13" s="37">
        <v>2845.8144399999996</v>
      </c>
      <c r="N13" s="37">
        <v>1888.03006142</v>
      </c>
      <c r="O13" s="37">
        <v>1066</v>
      </c>
      <c r="P13" s="37">
        <v>867.81299999999999</v>
      </c>
    </row>
    <row r="14" spans="1:17" ht="15.75" x14ac:dyDescent="0.25">
      <c r="A14" s="28" t="s">
        <v>25</v>
      </c>
      <c r="B14" s="28" t="s">
        <v>83</v>
      </c>
      <c r="C14" s="29" t="s">
        <v>0</v>
      </c>
      <c r="D14" s="38">
        <v>1.9817000000000001E-2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</row>
    <row r="15" spans="1:17" ht="15.75" x14ac:dyDescent="0.25">
      <c r="A15" s="28" t="s">
        <v>26</v>
      </c>
      <c r="B15" s="28" t="s">
        <v>84</v>
      </c>
      <c r="C15" s="29" t="s">
        <v>0</v>
      </c>
      <c r="D15" s="38">
        <v>153.58590000000001</v>
      </c>
      <c r="E15" s="38">
        <v>334.70026999999993</v>
      </c>
      <c r="F15" s="38">
        <v>262.90999999999997</v>
      </c>
      <c r="G15" s="38">
        <v>215</v>
      </c>
      <c r="H15" s="38">
        <v>238.05278461538461</v>
      </c>
      <c r="I15" s="38">
        <v>1376.2233998666666</v>
      </c>
      <c r="J15" s="38">
        <v>2367</v>
      </c>
      <c r="K15" s="38">
        <v>1343</v>
      </c>
      <c r="L15" s="38">
        <v>2528.8202717386293</v>
      </c>
      <c r="M15" s="38">
        <v>2845.8144399999996</v>
      </c>
      <c r="N15" s="38">
        <v>1888.03006142</v>
      </c>
      <c r="O15" s="38">
        <v>1066</v>
      </c>
      <c r="P15" s="38">
        <v>867.81299999999999</v>
      </c>
    </row>
    <row r="16" spans="1:17" ht="15.75" x14ac:dyDescent="0.25">
      <c r="A16" s="23" t="s">
        <v>85</v>
      </c>
      <c r="B16" s="28" t="s">
        <v>36</v>
      </c>
      <c r="C16" s="29" t="s">
        <v>0</v>
      </c>
      <c r="D16" s="38">
        <v>10.749000000000001</v>
      </c>
      <c r="E16" s="38">
        <v>55.872700000000002</v>
      </c>
      <c r="F16" s="38">
        <v>67.91</v>
      </c>
      <c r="G16" s="38">
        <v>7</v>
      </c>
      <c r="H16" s="38">
        <v>90.052784615384624</v>
      </c>
      <c r="I16" s="38">
        <v>1207</v>
      </c>
      <c r="J16" s="38">
        <v>2114</v>
      </c>
      <c r="K16" s="38">
        <v>1230</v>
      </c>
      <c r="L16" s="38">
        <v>2321.1383917386365</v>
      </c>
      <c r="M16" s="38">
        <v>2652.2493199999999</v>
      </c>
      <c r="N16" s="38">
        <v>1635.6384824400002</v>
      </c>
      <c r="O16" s="38">
        <v>914</v>
      </c>
      <c r="P16" s="38">
        <v>608.81299999999999</v>
      </c>
      <c r="Q16" s="10"/>
    </row>
    <row r="17" spans="1:17" ht="15.75" x14ac:dyDescent="0.25">
      <c r="A17" s="28" t="s">
        <v>86</v>
      </c>
      <c r="B17" s="28" t="s">
        <v>37</v>
      </c>
      <c r="C17" s="29" t="s">
        <v>0</v>
      </c>
      <c r="D17" s="38">
        <v>142.83690000000001</v>
      </c>
      <c r="E17" s="38">
        <v>278.82756999999992</v>
      </c>
      <c r="F17" s="38">
        <v>195</v>
      </c>
      <c r="G17" s="38">
        <v>208</v>
      </c>
      <c r="H17" s="38">
        <v>148</v>
      </c>
      <c r="I17" s="38">
        <v>169.22339986666668</v>
      </c>
      <c r="J17" s="38">
        <v>253</v>
      </c>
      <c r="K17" s="38">
        <v>113</v>
      </c>
      <c r="L17" s="38">
        <v>207.68187999999282</v>
      </c>
      <c r="M17" s="38">
        <v>193.56511999999975</v>
      </c>
      <c r="N17" s="38">
        <v>252.39157897999996</v>
      </c>
      <c r="O17" s="38">
        <v>152</v>
      </c>
      <c r="P17" s="38">
        <v>259</v>
      </c>
      <c r="Q17" s="10"/>
    </row>
    <row r="18" spans="1:17" ht="17.25" x14ac:dyDescent="0.3">
      <c r="A18" s="32" t="s">
        <v>3</v>
      </c>
      <c r="B18" s="32" t="s">
        <v>27</v>
      </c>
      <c r="C18" s="35" t="s">
        <v>0</v>
      </c>
      <c r="D18" s="37">
        <v>833</v>
      </c>
      <c r="E18" s="37">
        <v>985</v>
      </c>
      <c r="F18" s="37">
        <v>902.28920000000005</v>
      </c>
      <c r="G18" s="37">
        <v>720.1626</v>
      </c>
      <c r="H18" s="37">
        <v>1064.4741929333334</v>
      </c>
      <c r="I18" s="37">
        <v>832.30628000000002</v>
      </c>
      <c r="J18" s="37">
        <v>1313.0577511111112</v>
      </c>
      <c r="K18" s="37">
        <v>1259.0784859259259</v>
      </c>
      <c r="L18" s="37">
        <v>245.81275191111112</v>
      </c>
      <c r="M18" s="37">
        <v>1039.2880233185185</v>
      </c>
      <c r="N18" s="37">
        <v>1334.1695465185185</v>
      </c>
      <c r="O18" s="37">
        <v>1101</v>
      </c>
      <c r="P18" s="37">
        <v>247</v>
      </c>
    </row>
    <row r="19" spans="1:17" ht="15.75" x14ac:dyDescent="0.25">
      <c r="A19" s="28" t="s">
        <v>32</v>
      </c>
      <c r="B19" s="28" t="s">
        <v>34</v>
      </c>
      <c r="C19" s="29" t="s">
        <v>0</v>
      </c>
      <c r="D19" s="38">
        <v>832</v>
      </c>
      <c r="E19" s="38">
        <v>985</v>
      </c>
      <c r="F19" s="38">
        <v>891.28920000000005</v>
      </c>
      <c r="G19" s="38">
        <v>716.1626</v>
      </c>
      <c r="H19" s="38">
        <v>1064.4741929333334</v>
      </c>
      <c r="I19" s="38">
        <v>832.30628000000002</v>
      </c>
      <c r="J19" s="38">
        <v>1313</v>
      </c>
      <c r="K19" s="38">
        <v>1259</v>
      </c>
      <c r="L19" s="38">
        <v>245.81202666666667</v>
      </c>
      <c r="M19" s="38">
        <v>1039.1184768000001</v>
      </c>
      <c r="N19" s="38">
        <v>1334</v>
      </c>
      <c r="O19" s="38">
        <v>1101</v>
      </c>
      <c r="P19" s="38">
        <v>247</v>
      </c>
    </row>
    <row r="20" spans="1:17" ht="15.75" x14ac:dyDescent="0.25">
      <c r="A20" s="28" t="s">
        <v>33</v>
      </c>
      <c r="B20" s="28" t="s">
        <v>35</v>
      </c>
      <c r="C20" s="29" t="s">
        <v>0</v>
      </c>
      <c r="D20" s="38">
        <v>1</v>
      </c>
      <c r="E20" s="38">
        <v>0</v>
      </c>
      <c r="F20" s="38">
        <v>11</v>
      </c>
      <c r="G20" s="38">
        <v>4</v>
      </c>
      <c r="H20" s="38">
        <v>0</v>
      </c>
      <c r="I20" s="38">
        <v>0</v>
      </c>
      <c r="J20" s="38">
        <v>5.7751111111111114E-2</v>
      </c>
      <c r="K20" s="38">
        <v>7.8485925925925876E-2</v>
      </c>
      <c r="L20" s="38">
        <v>7.2524444444444435E-4</v>
      </c>
      <c r="M20" s="38">
        <v>0.16954651851851849</v>
      </c>
      <c r="N20" s="38">
        <v>0.16954651851851849</v>
      </c>
      <c r="O20" s="38">
        <v>0</v>
      </c>
      <c r="P20" s="38">
        <v>0</v>
      </c>
    </row>
    <row r="21" spans="1:17" ht="17.25" x14ac:dyDescent="0.3">
      <c r="A21" s="33" t="s">
        <v>4</v>
      </c>
      <c r="B21" s="32" t="s">
        <v>28</v>
      </c>
      <c r="C21" s="35" t="s">
        <v>2</v>
      </c>
      <c r="D21" s="37">
        <v>2.0510000000000002</v>
      </c>
      <c r="E21" s="37">
        <v>3.3439999999999999</v>
      </c>
      <c r="F21" s="37">
        <v>1.4602499799999999</v>
      </c>
      <c r="G21" s="37">
        <v>1.8922099999999999</v>
      </c>
      <c r="H21" s="37">
        <v>0.40993999999999997</v>
      </c>
      <c r="I21" s="37">
        <v>0.56665999999999994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</row>
    <row r="22" spans="1:17" ht="17.25" x14ac:dyDescent="0.3">
      <c r="A22" s="33">
        <v>5</v>
      </c>
      <c r="B22" s="32" t="s">
        <v>29</v>
      </c>
      <c r="C22" s="35" t="s">
        <v>0</v>
      </c>
      <c r="D22" s="37">
        <v>146.36927299999999</v>
      </c>
      <c r="E22" s="37">
        <v>189.20395600000001</v>
      </c>
      <c r="F22" s="37">
        <v>212.50236718181819</v>
      </c>
      <c r="G22" s="37">
        <v>193.1485076077922</v>
      </c>
      <c r="H22" s="37">
        <v>198.77238539220778</v>
      </c>
      <c r="I22" s="37">
        <v>342.11927156363629</v>
      </c>
      <c r="J22" s="37">
        <v>392.41404372727266</v>
      </c>
      <c r="K22" s="37">
        <v>412.65967409090911</v>
      </c>
      <c r="L22" s="37">
        <v>469.50283011590909</v>
      </c>
      <c r="M22" s="37">
        <v>557.24654677045453</v>
      </c>
      <c r="N22" s="37">
        <v>608.21987010909083</v>
      </c>
      <c r="O22" s="37">
        <v>610</v>
      </c>
      <c r="P22" s="37">
        <v>521.48549000000003</v>
      </c>
    </row>
    <row r="23" spans="1:17" ht="15.75" x14ac:dyDescent="0.25">
      <c r="A23" s="23" t="s">
        <v>38</v>
      </c>
      <c r="B23" s="28" t="s">
        <v>36</v>
      </c>
      <c r="C23" s="29" t="s">
        <v>0</v>
      </c>
      <c r="D23" s="38">
        <v>55.873272999999998</v>
      </c>
      <c r="E23" s="38">
        <v>73.73</v>
      </c>
      <c r="F23" s="38">
        <v>76.312367181818189</v>
      </c>
      <c r="G23" s="38">
        <v>74.977283636363637</v>
      </c>
      <c r="H23" s="38">
        <v>97.925448963636356</v>
      </c>
      <c r="I23" s="38">
        <v>186.95835076363633</v>
      </c>
      <c r="J23" s="38">
        <v>239</v>
      </c>
      <c r="K23" s="38">
        <v>272</v>
      </c>
      <c r="L23" s="38">
        <v>333.37750742499998</v>
      </c>
      <c r="M23" s="38">
        <v>378.13663282499999</v>
      </c>
      <c r="N23" s="38">
        <v>424.8810231999999</v>
      </c>
      <c r="O23" s="38">
        <v>439</v>
      </c>
      <c r="P23" s="38">
        <v>380</v>
      </c>
    </row>
    <row r="24" spans="1:17" ht="15.75" x14ac:dyDescent="0.25">
      <c r="A24" s="28" t="s">
        <v>39</v>
      </c>
      <c r="B24" s="28" t="s">
        <v>37</v>
      </c>
      <c r="C24" s="29" t="s">
        <v>0</v>
      </c>
      <c r="D24" s="38">
        <v>90.495999999999995</v>
      </c>
      <c r="E24" s="38">
        <v>115.473956</v>
      </c>
      <c r="F24" s="38">
        <v>136.19</v>
      </c>
      <c r="G24" s="38">
        <v>118.17122397142856</v>
      </c>
      <c r="H24" s="38">
        <v>100.84693642857142</v>
      </c>
      <c r="I24" s="38">
        <v>155.16092079999999</v>
      </c>
      <c r="J24" s="38">
        <v>153.41404372727268</v>
      </c>
      <c r="K24" s="38">
        <v>140.65967409090908</v>
      </c>
      <c r="L24" s="38">
        <v>136.12532269090909</v>
      </c>
      <c r="M24" s="38">
        <v>179.10991394545451</v>
      </c>
      <c r="N24" s="38">
        <v>183.3388469090909</v>
      </c>
      <c r="O24" s="38">
        <v>171</v>
      </c>
      <c r="P24" s="38">
        <v>141.48549000000008</v>
      </c>
    </row>
    <row r="25" spans="1:17" ht="18" thickBot="1" x14ac:dyDescent="0.25">
      <c r="A25" s="30">
        <v>6</v>
      </c>
      <c r="B25" s="16" t="s">
        <v>30</v>
      </c>
      <c r="C25" s="31" t="s">
        <v>0</v>
      </c>
      <c r="D25" s="41">
        <v>177.58131</v>
      </c>
      <c r="E25" s="41">
        <v>231.23226</v>
      </c>
      <c r="F25" s="41">
        <v>198.25398800000002</v>
      </c>
      <c r="G25" s="42">
        <v>158.63218666666666</v>
      </c>
      <c r="H25" s="42">
        <v>175.49626604803493</v>
      </c>
      <c r="I25" s="42">
        <v>224.264825</v>
      </c>
      <c r="J25" s="42">
        <v>186.01104235</v>
      </c>
      <c r="K25" s="42">
        <v>215</v>
      </c>
      <c r="L25" s="42">
        <v>191.04310665333333</v>
      </c>
      <c r="M25" s="42">
        <v>183.2962</v>
      </c>
      <c r="N25" s="42">
        <v>201.1097908769222</v>
      </c>
      <c r="O25" s="42">
        <v>266</v>
      </c>
      <c r="P25" s="39">
        <v>250.25560400000001</v>
      </c>
    </row>
    <row r="26" spans="1:17" ht="16.5" thickTop="1" x14ac:dyDescent="0.25">
      <c r="A26" s="28" t="s">
        <v>48</v>
      </c>
      <c r="B26" s="28" t="s">
        <v>31</v>
      </c>
      <c r="C26" s="29" t="s">
        <v>0</v>
      </c>
      <c r="D26" s="38">
        <v>0</v>
      </c>
      <c r="E26" s="38">
        <v>3.7490000000000002E-2</v>
      </c>
      <c r="F26" s="38">
        <v>0.13302699999999998</v>
      </c>
      <c r="G26" s="38">
        <v>8.1866666666666667E-3</v>
      </c>
      <c r="H26" s="38">
        <v>0</v>
      </c>
      <c r="I26" s="38">
        <v>0</v>
      </c>
      <c r="J26" s="38">
        <v>0</v>
      </c>
      <c r="K26" s="38">
        <v>0</v>
      </c>
      <c r="L26" s="38">
        <v>4.3106653333333335E-2</v>
      </c>
      <c r="M26" s="38">
        <v>0.29620000000000002</v>
      </c>
      <c r="N26" s="38">
        <v>6.6119200000000014</v>
      </c>
      <c r="O26" s="38">
        <v>3</v>
      </c>
      <c r="P26" s="38">
        <v>5.1696039999999988</v>
      </c>
    </row>
    <row r="27" spans="1:17" ht="15.75" x14ac:dyDescent="0.25">
      <c r="A27" s="28" t="s">
        <v>50</v>
      </c>
      <c r="B27" s="28" t="s">
        <v>23</v>
      </c>
      <c r="C27" s="29" t="s">
        <v>0</v>
      </c>
      <c r="D27" s="38">
        <v>0</v>
      </c>
      <c r="E27" s="38">
        <v>0</v>
      </c>
      <c r="F27" s="38">
        <v>3.457E-3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</row>
    <row r="28" spans="1:17" ht="15.75" x14ac:dyDescent="0.25">
      <c r="A28" s="28" t="s">
        <v>51</v>
      </c>
      <c r="B28" s="28" t="s">
        <v>24</v>
      </c>
      <c r="C28" s="29" t="s">
        <v>0</v>
      </c>
      <c r="D28" s="38">
        <v>0</v>
      </c>
      <c r="E28" s="38">
        <v>3.7490000000000002E-2</v>
      </c>
      <c r="F28" s="38">
        <v>0.12956999999999999</v>
      </c>
      <c r="G28" s="38">
        <v>8.1866666666666667E-3</v>
      </c>
      <c r="H28" s="38">
        <v>0</v>
      </c>
      <c r="I28" s="38">
        <v>0</v>
      </c>
      <c r="J28" s="38">
        <v>0</v>
      </c>
      <c r="K28" s="38">
        <v>0</v>
      </c>
      <c r="L28" s="38">
        <v>4.3106653333333335E-2</v>
      </c>
      <c r="M28" s="38">
        <v>0.29620000000000002</v>
      </c>
      <c r="N28" s="38">
        <v>6.6119200000000014</v>
      </c>
      <c r="O28" s="38">
        <v>3</v>
      </c>
      <c r="P28" s="38">
        <v>5</v>
      </c>
    </row>
    <row r="29" spans="1:17" ht="15.75" x14ac:dyDescent="0.25">
      <c r="A29" s="28" t="s">
        <v>49</v>
      </c>
      <c r="B29" s="28" t="s">
        <v>40</v>
      </c>
      <c r="C29" s="29" t="s">
        <v>0</v>
      </c>
      <c r="D29" s="38">
        <v>161</v>
      </c>
      <c r="E29" s="38">
        <v>201</v>
      </c>
      <c r="F29" s="38">
        <v>178.6</v>
      </c>
      <c r="G29" s="38">
        <v>156.624</v>
      </c>
      <c r="H29" s="38">
        <v>175.23144104803492</v>
      </c>
      <c r="I29" s="38">
        <v>224</v>
      </c>
      <c r="J29" s="38">
        <v>186</v>
      </c>
      <c r="K29" s="38">
        <v>215</v>
      </c>
      <c r="L29" s="38">
        <v>191</v>
      </c>
      <c r="M29" s="38">
        <v>183</v>
      </c>
      <c r="N29" s="38">
        <v>194.49787087692221</v>
      </c>
      <c r="O29" s="38">
        <v>195</v>
      </c>
      <c r="P29" s="38">
        <v>245</v>
      </c>
    </row>
    <row r="30" spans="1:17" ht="15.75" x14ac:dyDescent="0.25">
      <c r="A30" s="28" t="s">
        <v>87</v>
      </c>
      <c r="B30" s="28" t="s">
        <v>41</v>
      </c>
      <c r="C30" s="29" t="s">
        <v>0</v>
      </c>
      <c r="D30" s="38">
        <v>5.8999999999999997E-2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</row>
    <row r="31" spans="1:17" ht="15.75" x14ac:dyDescent="0.25">
      <c r="A31" s="28" t="s">
        <v>52</v>
      </c>
      <c r="B31" s="28" t="s">
        <v>42</v>
      </c>
      <c r="C31" s="29" t="s">
        <v>0</v>
      </c>
      <c r="D31" s="38">
        <v>20.241309999999999</v>
      </c>
      <c r="E31" s="38">
        <v>30.194769999999998</v>
      </c>
      <c r="F31" s="38">
        <v>19.520961000000028</v>
      </c>
      <c r="G31" s="38">
        <v>2</v>
      </c>
      <c r="H31" s="38">
        <v>0.26482499999999998</v>
      </c>
      <c r="I31" s="38">
        <v>0.26482499999999998</v>
      </c>
      <c r="J31" s="38">
        <v>1.1042350000000001E-2</v>
      </c>
      <c r="K31" s="38">
        <v>0</v>
      </c>
      <c r="L31" s="38">
        <v>0</v>
      </c>
      <c r="M31" s="38">
        <v>8.5999999999999993E-2</v>
      </c>
      <c r="N31" s="38">
        <v>8.5999999999999993E-2</v>
      </c>
      <c r="O31" s="38">
        <v>8.5999999999999993E-2</v>
      </c>
      <c r="P31" s="38">
        <v>8.5999999999999993E-2</v>
      </c>
    </row>
    <row r="32" spans="1:17" ht="15.75" x14ac:dyDescent="0.25">
      <c r="A32" s="28" t="s">
        <v>53</v>
      </c>
      <c r="B32" s="28" t="s">
        <v>43</v>
      </c>
      <c r="C32" s="29" t="s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</row>
    <row r="33" spans="1:16" ht="15.75" x14ac:dyDescent="0.25">
      <c r="A33" s="28" t="s">
        <v>54</v>
      </c>
      <c r="B33" s="28" t="s">
        <v>44</v>
      </c>
      <c r="C33" s="29" t="s">
        <v>0</v>
      </c>
      <c r="D33" s="38">
        <v>16.581309999999998</v>
      </c>
      <c r="E33" s="38">
        <v>30.194769999999998</v>
      </c>
      <c r="F33" s="38">
        <v>19.520961000000028</v>
      </c>
      <c r="G33" s="38">
        <v>2</v>
      </c>
      <c r="H33" s="38">
        <v>0.26482499999999998</v>
      </c>
      <c r="I33" s="38">
        <v>0.26482499999999998</v>
      </c>
      <c r="J33" s="38">
        <v>1.1042350000000001E-2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</row>
    <row r="34" spans="1:16" ht="15.75" x14ac:dyDescent="0.25">
      <c r="A34" s="28" t="s">
        <v>55</v>
      </c>
      <c r="B34" s="28" t="s">
        <v>45</v>
      </c>
      <c r="C34" s="29" t="s">
        <v>0</v>
      </c>
      <c r="D34" s="38">
        <v>3.66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8.5999999999999993E-2</v>
      </c>
      <c r="N34" s="38">
        <v>8.5999999999999993E-2</v>
      </c>
      <c r="O34" s="38">
        <v>8.5999999999999993E-2</v>
      </c>
      <c r="P34" s="38">
        <v>8.5999999999999993E-2</v>
      </c>
    </row>
    <row r="35" spans="1:16" ht="18" thickBot="1" x14ac:dyDescent="0.25">
      <c r="A35" s="30">
        <v>7</v>
      </c>
      <c r="B35" s="16" t="s">
        <v>46</v>
      </c>
      <c r="C35" s="31" t="s">
        <v>2</v>
      </c>
      <c r="D35" s="42">
        <v>1123.156334</v>
      </c>
      <c r="E35" s="39">
        <v>1224.942</v>
      </c>
      <c r="F35" s="42">
        <v>1910.029522</v>
      </c>
      <c r="G35" s="42">
        <v>2361.0393626666664</v>
      </c>
      <c r="H35" s="39">
        <v>2567.1023626666665</v>
      </c>
      <c r="I35" s="42">
        <v>2640.67</v>
      </c>
      <c r="J35" s="42">
        <v>2539.46</v>
      </c>
      <c r="K35" s="39">
        <v>2599.2200000000003</v>
      </c>
      <c r="L35" s="42">
        <v>2782.6669999999999</v>
      </c>
      <c r="M35" s="42">
        <v>2763.5239919999995</v>
      </c>
      <c r="N35" s="39">
        <v>2697.1675049999999</v>
      </c>
      <c r="O35" s="42">
        <v>3488</v>
      </c>
      <c r="P35" s="42">
        <v>4139</v>
      </c>
    </row>
    <row r="36" spans="1:16" ht="16.5" thickTop="1" x14ac:dyDescent="0.25">
      <c r="A36" s="28" t="s">
        <v>56</v>
      </c>
      <c r="B36" s="28" t="s">
        <v>47</v>
      </c>
      <c r="C36" s="29" t="s">
        <v>2</v>
      </c>
      <c r="D36" s="38">
        <v>1123.156334</v>
      </c>
      <c r="E36" s="38">
        <v>1224.942</v>
      </c>
      <c r="F36" s="38">
        <v>1910.0060000000001</v>
      </c>
      <c r="G36" s="38">
        <v>2361.0079999999998</v>
      </c>
      <c r="H36" s="38">
        <v>2567.0709999999999</v>
      </c>
      <c r="I36" s="38">
        <v>2640.67</v>
      </c>
      <c r="J36" s="38">
        <v>2539.46</v>
      </c>
      <c r="K36" s="38">
        <v>2599.2200000000003</v>
      </c>
      <c r="L36" s="38">
        <v>2782.6669999999999</v>
      </c>
      <c r="M36" s="38">
        <v>2763.5239919999995</v>
      </c>
      <c r="N36" s="38">
        <v>2697.1675049999999</v>
      </c>
      <c r="O36" s="38">
        <v>3488</v>
      </c>
      <c r="P36" s="38">
        <v>4139</v>
      </c>
    </row>
    <row r="37" spans="1:16" ht="15.75" x14ac:dyDescent="0.25">
      <c r="A37" s="28" t="s">
        <v>57</v>
      </c>
      <c r="B37" s="28" t="s">
        <v>58</v>
      </c>
      <c r="C37" s="29" t="s">
        <v>2</v>
      </c>
      <c r="D37" s="38">
        <v>1123.156334</v>
      </c>
      <c r="E37" s="38">
        <v>1224.942</v>
      </c>
      <c r="F37" s="38">
        <v>1910</v>
      </c>
      <c r="G37" s="38">
        <v>2361</v>
      </c>
      <c r="H37" s="38">
        <v>2567.0709999999999</v>
      </c>
      <c r="I37" s="38">
        <v>2640.67</v>
      </c>
      <c r="J37" s="38">
        <v>2539.46</v>
      </c>
      <c r="K37" s="38">
        <v>2599.2200000000003</v>
      </c>
      <c r="L37" s="38">
        <v>2782.6669999999999</v>
      </c>
      <c r="M37" s="38">
        <v>2763.5239919999995</v>
      </c>
      <c r="N37" s="38">
        <v>2697.1675049999999</v>
      </c>
      <c r="O37" s="38">
        <v>3488</v>
      </c>
      <c r="P37" s="38">
        <v>4139</v>
      </c>
    </row>
    <row r="38" spans="1:16" ht="18" thickBot="1" x14ac:dyDescent="0.25">
      <c r="A38" s="30">
        <v>9</v>
      </c>
      <c r="B38" s="16" t="s">
        <v>59</v>
      </c>
      <c r="C38" s="31" t="s">
        <v>2</v>
      </c>
      <c r="D38" s="42">
        <v>14.76340055</v>
      </c>
      <c r="E38" s="39">
        <v>14.51</v>
      </c>
      <c r="F38" s="42">
        <v>11.836855999999999</v>
      </c>
      <c r="G38" s="42">
        <v>16</v>
      </c>
      <c r="H38" s="39">
        <v>21.191393999999999</v>
      </c>
      <c r="I38" s="42">
        <v>15.286379999999999</v>
      </c>
      <c r="J38" s="42">
        <v>23.353408990000002</v>
      </c>
      <c r="K38" s="39">
        <v>13.785955</v>
      </c>
      <c r="L38" s="42">
        <v>19.574187000000002</v>
      </c>
      <c r="M38" s="42">
        <v>14.457965</v>
      </c>
      <c r="N38" s="39">
        <v>17.22823867</v>
      </c>
      <c r="O38" s="42">
        <v>19</v>
      </c>
      <c r="P38" s="42">
        <v>15</v>
      </c>
    </row>
    <row r="39" spans="1:16" ht="18.75" thickTop="1" thickBot="1" x14ac:dyDescent="0.25">
      <c r="A39" s="30">
        <v>10</v>
      </c>
      <c r="B39" s="16" t="s">
        <v>60</v>
      </c>
      <c r="C39" s="31" t="s">
        <v>2</v>
      </c>
      <c r="D39" s="42">
        <v>37.58587679</v>
      </c>
      <c r="E39" s="39">
        <v>36.814980000000006</v>
      </c>
      <c r="F39" s="42">
        <v>43.154115620000006</v>
      </c>
      <c r="G39" s="42">
        <v>45.842755639999901</v>
      </c>
      <c r="H39" s="39">
        <v>30.04117015000001</v>
      </c>
      <c r="I39" s="42">
        <v>6.2401788500000004</v>
      </c>
      <c r="J39" s="42">
        <v>3.05904964</v>
      </c>
      <c r="K39" s="39">
        <v>3.1389256200000002</v>
      </c>
      <c r="L39" s="42">
        <v>0.46546049</v>
      </c>
      <c r="M39" s="42">
        <v>0.26246536999999998</v>
      </c>
      <c r="N39" s="39">
        <v>0.18768583</v>
      </c>
      <c r="O39" s="42">
        <v>0.18768583</v>
      </c>
      <c r="P39" s="42">
        <v>0.18768583</v>
      </c>
    </row>
    <row r="40" spans="1:16" ht="16.5" thickTop="1" x14ac:dyDescent="0.25">
      <c r="A40" s="28" t="s">
        <v>65</v>
      </c>
      <c r="B40" s="28" t="s">
        <v>61</v>
      </c>
      <c r="C40" s="29" t="s">
        <v>2</v>
      </c>
      <c r="D40" s="38">
        <v>37.305467790000002</v>
      </c>
      <c r="E40" s="38">
        <v>35.352603000000002</v>
      </c>
      <c r="F40" s="38">
        <v>39.154115620000006</v>
      </c>
      <c r="G40" s="38">
        <v>41.8348026399999</v>
      </c>
      <c r="H40" s="38">
        <v>28.71520872000001</v>
      </c>
      <c r="I40" s="38">
        <v>2.0998753000000003</v>
      </c>
      <c r="J40" s="38">
        <v>0.24486481000000004</v>
      </c>
      <c r="K40" s="38">
        <v>0.141794</v>
      </c>
      <c r="L40" s="38">
        <v>4.0846499999999996E-3</v>
      </c>
      <c r="M40" s="38">
        <v>9.9240399999999986E-3</v>
      </c>
      <c r="N40" s="38">
        <v>0.15719358999999999</v>
      </c>
      <c r="O40" s="38">
        <v>0.15719358999999999</v>
      </c>
      <c r="P40" s="38">
        <v>0.15719358999999999</v>
      </c>
    </row>
    <row r="41" spans="1:16" ht="15.75" x14ac:dyDescent="0.25">
      <c r="A41" s="28" t="s">
        <v>69</v>
      </c>
      <c r="B41" s="28" t="s">
        <v>76</v>
      </c>
      <c r="C41" s="29" t="s">
        <v>2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3.4129999999999998E-3</v>
      </c>
      <c r="M41" s="38">
        <v>9.8879999999999992E-3</v>
      </c>
      <c r="N41" s="38">
        <v>0</v>
      </c>
      <c r="O41" s="38">
        <v>0</v>
      </c>
      <c r="P41" s="38">
        <v>0</v>
      </c>
    </row>
    <row r="42" spans="1:16" ht="15.75" x14ac:dyDescent="0.25">
      <c r="A42" s="28" t="s">
        <v>70</v>
      </c>
      <c r="B42" s="28" t="s">
        <v>77</v>
      </c>
      <c r="C42" s="29" t="s">
        <v>2</v>
      </c>
      <c r="D42" s="38">
        <v>7.9616952699999999</v>
      </c>
      <c r="E42" s="38">
        <v>5.3691360000000001</v>
      </c>
      <c r="F42" s="38">
        <v>6.9938742000000005</v>
      </c>
      <c r="G42" s="38">
        <v>7</v>
      </c>
      <c r="H42" s="38">
        <v>6.1545676800000004</v>
      </c>
      <c r="I42" s="38">
        <v>8.9870680000000008E-2</v>
      </c>
      <c r="J42" s="38">
        <v>5.1765999999999965E-4</v>
      </c>
      <c r="K42" s="38">
        <v>0.141794</v>
      </c>
      <c r="L42" s="38">
        <v>6.7164999999999998E-4</v>
      </c>
      <c r="M42" s="38">
        <v>3.6040000000000001E-5</v>
      </c>
      <c r="N42" s="38">
        <v>0.15719358999999999</v>
      </c>
      <c r="O42" s="38">
        <v>0.15719358999999999</v>
      </c>
      <c r="P42" s="38">
        <v>0.15719358999999999</v>
      </c>
    </row>
    <row r="43" spans="1:16" ht="15.75" x14ac:dyDescent="0.25">
      <c r="A43" s="28" t="s">
        <v>71</v>
      </c>
      <c r="B43" s="28" t="s">
        <v>78</v>
      </c>
      <c r="C43" s="29" t="s">
        <v>2</v>
      </c>
      <c r="D43" s="38">
        <v>29.343772520000002</v>
      </c>
      <c r="E43" s="38">
        <v>29.983467000000001</v>
      </c>
      <c r="F43" s="38">
        <v>32.160241420000006</v>
      </c>
      <c r="G43" s="38">
        <v>34.8348026399999</v>
      </c>
      <c r="H43" s="38">
        <v>22.560641040000011</v>
      </c>
      <c r="I43" s="38">
        <v>2.0100046200000001</v>
      </c>
      <c r="J43" s="38">
        <v>0.24434715000000004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</row>
    <row r="44" spans="1:16" ht="15.75" x14ac:dyDescent="0.25">
      <c r="A44" s="28" t="s">
        <v>66</v>
      </c>
      <c r="B44" s="28" t="s">
        <v>62</v>
      </c>
      <c r="C44" s="29" t="s">
        <v>2</v>
      </c>
      <c r="D44" s="38">
        <v>0.186109</v>
      </c>
      <c r="E44" s="38">
        <v>1.462377</v>
      </c>
      <c r="F44" s="38">
        <v>4</v>
      </c>
      <c r="G44" s="38">
        <v>4</v>
      </c>
      <c r="H44" s="38">
        <v>1.0341729399999999</v>
      </c>
      <c r="I44" s="38">
        <v>3.4673378800000001</v>
      </c>
      <c r="J44" s="38">
        <v>1.1363169900000001</v>
      </c>
      <c r="K44" s="38">
        <v>2.8643490000000003</v>
      </c>
      <c r="L44" s="38">
        <v>0.20408000000000001</v>
      </c>
      <c r="M44" s="38">
        <v>0</v>
      </c>
      <c r="N44" s="38">
        <v>1.570057E-2</v>
      </c>
      <c r="O44" s="38">
        <v>1.570057E-2</v>
      </c>
      <c r="P44" s="38">
        <v>2.2000000000000002</v>
      </c>
    </row>
    <row r="45" spans="1:16" ht="15.75" x14ac:dyDescent="0.25">
      <c r="A45" s="28" t="s">
        <v>67</v>
      </c>
      <c r="B45" s="28" t="s">
        <v>63</v>
      </c>
      <c r="C45" s="29" t="s">
        <v>2</v>
      </c>
      <c r="D45" s="38">
        <v>9.4299999999999995E-2</v>
      </c>
      <c r="E45" s="38">
        <v>0</v>
      </c>
      <c r="F45" s="38">
        <v>0</v>
      </c>
      <c r="G45" s="38">
        <v>0</v>
      </c>
      <c r="H45" s="38">
        <v>0.2917884899999999</v>
      </c>
      <c r="I45" s="38">
        <v>0.67073167</v>
      </c>
      <c r="J45" s="38">
        <v>1.6748307399999998</v>
      </c>
      <c r="K45" s="38">
        <v>0.10927198999999997</v>
      </c>
      <c r="L45" s="38">
        <v>0.25327232999999999</v>
      </c>
      <c r="M45" s="38">
        <v>0.24400829999999998</v>
      </c>
      <c r="N45" s="38">
        <v>6.7243300000000006E-3</v>
      </c>
      <c r="O45" s="38">
        <v>6.7243300000000006E-3</v>
      </c>
      <c r="P45" s="38">
        <v>6.7243300000000006E-3</v>
      </c>
    </row>
    <row r="46" spans="1:16" ht="15.75" x14ac:dyDescent="0.25">
      <c r="A46" s="28" t="s">
        <v>72</v>
      </c>
      <c r="B46" s="28" t="s">
        <v>79</v>
      </c>
      <c r="C46" s="29" t="s">
        <v>2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0.42869000000000002</v>
      </c>
      <c r="J46" s="38">
        <v>1.5464544999999998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</row>
    <row r="47" spans="1:16" ht="15.75" x14ac:dyDescent="0.25">
      <c r="A47" s="28" t="s">
        <v>73</v>
      </c>
      <c r="B47" s="28" t="s">
        <v>80</v>
      </c>
      <c r="C47" s="29" t="s">
        <v>2</v>
      </c>
      <c r="D47" s="38">
        <v>3.1E-2</v>
      </c>
      <c r="E47" s="38">
        <v>0</v>
      </c>
      <c r="F47" s="38">
        <v>0</v>
      </c>
      <c r="G47" s="38">
        <v>0</v>
      </c>
      <c r="H47" s="38">
        <v>0</v>
      </c>
      <c r="I47" s="38">
        <v>2.3157439999999998E-2</v>
      </c>
      <c r="J47" s="38">
        <v>0</v>
      </c>
      <c r="K47" s="38">
        <v>0</v>
      </c>
      <c r="L47" s="38">
        <v>9.433453E-2</v>
      </c>
      <c r="M47" s="38">
        <v>0</v>
      </c>
      <c r="N47" s="38">
        <v>7.4433000000000008E-4</v>
      </c>
      <c r="O47" s="38">
        <v>7.4433000000000008E-4</v>
      </c>
      <c r="P47" s="38">
        <v>7.4433000000000008E-4</v>
      </c>
    </row>
    <row r="48" spans="1:16" ht="15.75" x14ac:dyDescent="0.25">
      <c r="A48" s="28" t="s">
        <v>74</v>
      </c>
      <c r="B48" s="28" t="s">
        <v>81</v>
      </c>
      <c r="C48" s="29" t="s">
        <v>2</v>
      </c>
      <c r="D48" s="38">
        <v>6.3299999999999995E-2</v>
      </c>
      <c r="E48" s="38">
        <v>0</v>
      </c>
      <c r="F48" s="38">
        <v>0</v>
      </c>
      <c r="G48" s="38">
        <v>0</v>
      </c>
      <c r="H48" s="38">
        <v>0.2917884899999999</v>
      </c>
      <c r="I48" s="38">
        <v>0.21888423000000001</v>
      </c>
      <c r="J48" s="38">
        <v>0.12837624</v>
      </c>
      <c r="K48" s="38">
        <v>0.10927198999999997</v>
      </c>
      <c r="L48" s="38">
        <v>0.15893779999999999</v>
      </c>
      <c r="M48" s="38">
        <v>0.24400829999999998</v>
      </c>
      <c r="N48" s="38">
        <v>5.9800000000000001E-3</v>
      </c>
      <c r="O48" s="38">
        <v>5.9800000000000001E-3</v>
      </c>
      <c r="P48" s="38">
        <v>5.9800000000000001E-3</v>
      </c>
    </row>
    <row r="49" spans="1:16" ht="15.75" x14ac:dyDescent="0.25">
      <c r="A49" s="28" t="s">
        <v>75</v>
      </c>
      <c r="B49" s="28" t="s">
        <v>82</v>
      </c>
      <c r="C49" s="29" t="s">
        <v>2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</row>
    <row r="50" spans="1:16" ht="15.75" x14ac:dyDescent="0.25">
      <c r="A50" s="28" t="s">
        <v>68</v>
      </c>
      <c r="B50" s="28" t="s">
        <v>64</v>
      </c>
      <c r="C50" s="29" t="s">
        <v>2</v>
      </c>
      <c r="D50" s="38">
        <v>0</v>
      </c>
      <c r="E50" s="38">
        <v>0</v>
      </c>
      <c r="F50" s="38">
        <v>0</v>
      </c>
      <c r="G50" s="38">
        <v>7.953E-3</v>
      </c>
      <c r="H50" s="38">
        <v>0</v>
      </c>
      <c r="I50" s="38">
        <v>2.2339999999999999E-3</v>
      </c>
      <c r="J50" s="38">
        <v>3.0370999999999996E-3</v>
      </c>
      <c r="K50" s="38">
        <v>2.3510629999999998E-2</v>
      </c>
      <c r="L50" s="38">
        <v>4.0235100000000001E-3</v>
      </c>
      <c r="M50" s="38">
        <v>8.5330300000000005E-3</v>
      </c>
      <c r="N50" s="38">
        <v>8.0673399999999992E-3</v>
      </c>
      <c r="O50" s="38">
        <v>8.0673399999999992E-3</v>
      </c>
      <c r="P50" s="38">
        <v>8.0673399999999992E-3</v>
      </c>
    </row>
    <row r="51" spans="1:16" x14ac:dyDescent="0.2">
      <c r="K51" s="9"/>
      <c r="L51" s="3"/>
    </row>
    <row r="52" spans="1:16" ht="15.75" x14ac:dyDescent="0.25">
      <c r="A52" s="24" t="s">
        <v>88</v>
      </c>
      <c r="K52" s="9"/>
      <c r="L52" s="3"/>
    </row>
    <row r="53" spans="1:16" x14ac:dyDescent="0.2">
      <c r="A53" s="8"/>
      <c r="B53" s="8"/>
      <c r="C53" s="8"/>
      <c r="D53" s="3"/>
      <c r="E53" s="3"/>
      <c r="F53" s="3"/>
      <c r="K53" s="9"/>
      <c r="L53" s="3"/>
    </row>
    <row r="54" spans="1:16" x14ac:dyDescent="0.2">
      <c r="K54" s="9"/>
      <c r="L54" s="3"/>
    </row>
    <row r="75" spans="10:10" x14ac:dyDescent="0.2">
      <c r="J75" s="7"/>
    </row>
  </sheetData>
  <mergeCells count="2">
    <mergeCell ref="B8:E8"/>
    <mergeCell ref="B9:D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W105"/>
  <sheetViews>
    <sheetView showGridLines="0" zoomScale="65" zoomScaleNormal="65" workbookViewId="0">
      <pane ySplit="12" topLeftCell="A34" activePane="bottomLeft" state="frozen"/>
      <selection pane="bottomLeft" activeCell="V31" sqref="V31"/>
    </sheetView>
  </sheetViews>
  <sheetFormatPr baseColWidth="10" defaultRowHeight="12.75" x14ac:dyDescent="0.2"/>
  <cols>
    <col min="1" max="1" width="17.140625" customWidth="1"/>
    <col min="2" max="2" width="85.28515625" customWidth="1"/>
    <col min="3" max="5" width="12.7109375" bestFit="1" customWidth="1"/>
    <col min="6" max="7" width="13.5703125" bestFit="1" customWidth="1"/>
    <col min="8" max="8" width="13" bestFit="1" customWidth="1"/>
    <col min="9" max="9" width="13.5703125" style="9" bestFit="1" customWidth="1"/>
    <col min="10" max="10" width="13" customWidth="1"/>
    <col min="11" max="11" width="13.5703125" bestFit="1" customWidth="1"/>
    <col min="12" max="12" width="14.140625" bestFit="1" customWidth="1"/>
    <col min="13" max="13" width="14.7109375" bestFit="1" customWidth="1"/>
    <col min="14" max="15" width="14.42578125" customWidth="1"/>
  </cols>
  <sheetData>
    <row r="2" spans="1:15" ht="15.75" x14ac:dyDescent="0.25">
      <c r="B2" s="4"/>
      <c r="C2" s="2"/>
    </row>
    <row r="3" spans="1:15" ht="15.75" x14ac:dyDescent="0.25">
      <c r="B3" s="4"/>
      <c r="C3" s="2"/>
    </row>
    <row r="4" spans="1:15" x14ac:dyDescent="0.2">
      <c r="B4" s="1"/>
      <c r="C4" s="5"/>
    </row>
    <row r="5" spans="1:15" x14ac:dyDescent="0.2">
      <c r="B5" s="1"/>
      <c r="C5" s="5"/>
    </row>
    <row r="6" spans="1:15" x14ac:dyDescent="0.2">
      <c r="B6" s="1"/>
      <c r="C6" s="5"/>
    </row>
    <row r="7" spans="1:15" x14ac:dyDescent="0.2">
      <c r="B7" s="1"/>
      <c r="C7" s="5"/>
    </row>
    <row r="8" spans="1:15" x14ac:dyDescent="0.2">
      <c r="B8" s="1"/>
      <c r="C8" s="5"/>
    </row>
    <row r="9" spans="1:15" ht="23.25" x14ac:dyDescent="0.2">
      <c r="B9" s="46"/>
      <c r="C9" s="46"/>
      <c r="D9" s="46"/>
    </row>
    <row r="10" spans="1:15" x14ac:dyDescent="0.2">
      <c r="B10" s="1"/>
      <c r="C10" s="5"/>
    </row>
    <row r="11" spans="1:15" ht="28.5" x14ac:dyDescent="0.45">
      <c r="A11" s="22"/>
      <c r="B11" s="22"/>
      <c r="C11" s="22" t="s">
        <v>120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15" ht="15" customHeight="1" x14ac:dyDescent="0.3">
      <c r="A12" s="25" t="s">
        <v>20</v>
      </c>
      <c r="B12" s="26" t="s">
        <v>6</v>
      </c>
      <c r="C12" s="27">
        <v>2012</v>
      </c>
      <c r="D12" s="27">
        <v>2013</v>
      </c>
      <c r="E12" s="27">
        <v>2014</v>
      </c>
      <c r="F12" s="27">
        <v>2015</v>
      </c>
      <c r="G12" s="27">
        <v>2016</v>
      </c>
      <c r="H12" s="27">
        <v>2017</v>
      </c>
      <c r="I12" s="27">
        <v>2018</v>
      </c>
      <c r="J12" s="27">
        <v>2019</v>
      </c>
      <c r="K12" s="27">
        <v>2020</v>
      </c>
      <c r="L12" s="27">
        <v>2021</v>
      </c>
      <c r="M12" s="27">
        <v>2022</v>
      </c>
      <c r="N12" s="27">
        <v>2023</v>
      </c>
      <c r="O12" s="27">
        <v>2024</v>
      </c>
    </row>
    <row r="13" spans="1:15" ht="17.25" x14ac:dyDescent="0.3">
      <c r="A13" s="33">
        <v>1</v>
      </c>
      <c r="B13" s="32" t="s">
        <v>21</v>
      </c>
      <c r="C13" s="37">
        <v>16680.043540000002</v>
      </c>
      <c r="D13" s="37">
        <v>16444.713910000006</v>
      </c>
      <c r="E13" s="37">
        <v>25498.069000000032</v>
      </c>
      <c r="F13" s="37">
        <v>23228</v>
      </c>
      <c r="G13" s="37">
        <v>21441.491379999992</v>
      </c>
      <c r="H13" s="37">
        <v>107635.37797000006</v>
      </c>
      <c r="I13" s="37">
        <v>177188.70073999959</v>
      </c>
      <c r="J13" s="37">
        <v>102777.21201000005</v>
      </c>
      <c r="K13" s="37">
        <v>161323.76538999999</v>
      </c>
      <c r="L13" s="37">
        <v>230125.29407000009</v>
      </c>
      <c r="M13" s="37">
        <v>156556.40642000004</v>
      </c>
      <c r="N13" s="37">
        <v>91332</v>
      </c>
      <c r="O13" s="37">
        <v>81755</v>
      </c>
    </row>
    <row r="14" spans="1:15" ht="15.75" x14ac:dyDescent="0.25">
      <c r="A14" s="28" t="s">
        <v>25</v>
      </c>
      <c r="B14" s="28" t="s">
        <v>83</v>
      </c>
      <c r="C14" s="38">
        <v>3.3424999999999998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</row>
    <row r="15" spans="1:15" ht="15.75" x14ac:dyDescent="0.25">
      <c r="A15" s="28" t="s">
        <v>26</v>
      </c>
      <c r="B15" s="28" t="s">
        <v>84</v>
      </c>
      <c r="C15" s="38">
        <v>16676.701040000004</v>
      </c>
      <c r="D15" s="38">
        <v>16444.713910000006</v>
      </c>
      <c r="E15" s="38">
        <v>25498.069000000032</v>
      </c>
      <c r="F15" s="38">
        <v>23228</v>
      </c>
      <c r="G15" s="38">
        <v>21441.491379999992</v>
      </c>
      <c r="H15" s="38">
        <v>107635.37797000006</v>
      </c>
      <c r="I15" s="38">
        <v>177188.70073999959</v>
      </c>
      <c r="J15" s="38">
        <v>102777.21201000005</v>
      </c>
      <c r="K15" s="38">
        <v>161323.76538999999</v>
      </c>
      <c r="L15" s="38">
        <v>230125.29407000009</v>
      </c>
      <c r="M15" s="38">
        <v>156556.40642000004</v>
      </c>
      <c r="N15" s="38">
        <v>91332</v>
      </c>
      <c r="O15" s="38">
        <v>81755</v>
      </c>
    </row>
    <row r="16" spans="1:15" ht="15.75" x14ac:dyDescent="0.25">
      <c r="A16" s="23" t="s">
        <v>85</v>
      </c>
      <c r="B16" s="28" t="s">
        <v>36</v>
      </c>
      <c r="C16" s="38">
        <v>451.27146000000005</v>
      </c>
      <c r="D16" s="38">
        <v>3571.9322699999993</v>
      </c>
      <c r="E16" s="38">
        <v>4618.8999999999996</v>
      </c>
      <c r="F16" s="38">
        <v>429</v>
      </c>
      <c r="G16" s="38">
        <v>4419.4413799999993</v>
      </c>
      <c r="H16" s="38">
        <v>86530.211470000038</v>
      </c>
      <c r="I16" s="38">
        <v>147545.17115999997</v>
      </c>
      <c r="J16" s="38">
        <v>88399.009710000042</v>
      </c>
      <c r="K16" s="38">
        <v>139245.30860999998</v>
      </c>
      <c r="L16" s="38">
        <v>207125.42218000005</v>
      </c>
      <c r="M16" s="38">
        <v>126595.96585000004</v>
      </c>
      <c r="N16" s="38">
        <v>70608</v>
      </c>
      <c r="O16" s="38">
        <v>46902</v>
      </c>
    </row>
    <row r="17" spans="1:15" ht="15.75" x14ac:dyDescent="0.25">
      <c r="A17" s="28" t="s">
        <v>86</v>
      </c>
      <c r="B17" s="28" t="s">
        <v>37</v>
      </c>
      <c r="C17" s="38">
        <v>16225.429580000004</v>
      </c>
      <c r="D17" s="38">
        <v>12872.781640000005</v>
      </c>
      <c r="E17" s="38">
        <v>20879.169000000031</v>
      </c>
      <c r="F17" s="38">
        <v>22799</v>
      </c>
      <c r="G17" s="38">
        <v>17022.049999999992</v>
      </c>
      <c r="H17" s="38">
        <v>21105.166500000028</v>
      </c>
      <c r="I17" s="38">
        <v>29643.529579999624</v>
      </c>
      <c r="J17" s="38">
        <v>14378.202300000004</v>
      </c>
      <c r="K17" s="38">
        <v>22078.456780000008</v>
      </c>
      <c r="L17" s="38">
        <v>22999.871890000028</v>
      </c>
      <c r="M17" s="38">
        <v>29960.440570000006</v>
      </c>
      <c r="N17" s="38">
        <v>20724</v>
      </c>
      <c r="O17" s="38">
        <v>34853</v>
      </c>
    </row>
    <row r="18" spans="1:15" ht="17.25" x14ac:dyDescent="0.3">
      <c r="A18" s="32" t="s">
        <v>3</v>
      </c>
      <c r="B18" s="32" t="s">
        <v>27</v>
      </c>
      <c r="C18" s="37">
        <v>68513.091610000003</v>
      </c>
      <c r="D18" s="37">
        <v>79055.850539999999</v>
      </c>
      <c r="E18" s="37">
        <v>61446</v>
      </c>
      <c r="F18" s="37">
        <v>56735.9</v>
      </c>
      <c r="G18" s="37">
        <v>82012.199090000024</v>
      </c>
      <c r="H18" s="37">
        <v>63438.938670000025</v>
      </c>
      <c r="I18" s="37">
        <v>98069.721630000029</v>
      </c>
      <c r="J18" s="37">
        <v>102207.66554000005</v>
      </c>
      <c r="K18" s="37">
        <v>20911.790850000001</v>
      </c>
      <c r="L18" s="37">
        <v>74227.178769999999</v>
      </c>
      <c r="M18" s="37">
        <v>112950.73021999997</v>
      </c>
      <c r="N18" s="37">
        <v>102450</v>
      </c>
      <c r="O18" s="37">
        <v>38865</v>
      </c>
    </row>
    <row r="19" spans="1:15" ht="15.75" x14ac:dyDescent="0.25">
      <c r="A19" s="28" t="s">
        <v>32</v>
      </c>
      <c r="B19" s="28" t="s">
        <v>34</v>
      </c>
      <c r="C19" s="38">
        <v>68513.091610000003</v>
      </c>
      <c r="D19" s="38">
        <v>79055.850539999999</v>
      </c>
      <c r="E19" s="38">
        <v>60902</v>
      </c>
      <c r="F19" s="38">
        <v>56515.9</v>
      </c>
      <c r="G19" s="38">
        <v>82012.199090000024</v>
      </c>
      <c r="H19" s="38">
        <v>63438.938670000025</v>
      </c>
      <c r="I19" s="38">
        <v>98065.019210000028</v>
      </c>
      <c r="J19" s="38">
        <v>102201.24070000004</v>
      </c>
      <c r="K19" s="38">
        <v>20911.383880000001</v>
      </c>
      <c r="L19" s="38">
        <v>74209.065879999995</v>
      </c>
      <c r="M19" s="38">
        <v>112950.73021999997</v>
      </c>
      <c r="N19" s="38">
        <v>102450</v>
      </c>
      <c r="O19" s="38">
        <v>38865</v>
      </c>
    </row>
    <row r="20" spans="1:15" ht="15.75" x14ac:dyDescent="0.25">
      <c r="A20" s="28" t="s">
        <v>33</v>
      </c>
      <c r="B20" s="28" t="s">
        <v>35</v>
      </c>
      <c r="C20" s="38">
        <v>0</v>
      </c>
      <c r="D20" s="38">
        <v>0</v>
      </c>
      <c r="E20" s="38">
        <v>544</v>
      </c>
      <c r="F20" s="38">
        <v>220</v>
      </c>
      <c r="G20" s="38">
        <v>0</v>
      </c>
      <c r="H20" s="38">
        <v>0</v>
      </c>
      <c r="I20" s="38">
        <v>4.70242</v>
      </c>
      <c r="J20" s="38">
        <v>6.4248399999999988</v>
      </c>
      <c r="K20" s="38">
        <v>0.40697000000000005</v>
      </c>
      <c r="L20" s="38">
        <v>18.11289</v>
      </c>
      <c r="M20" s="38">
        <v>0</v>
      </c>
      <c r="N20" s="38">
        <v>0</v>
      </c>
      <c r="O20" s="38">
        <v>0</v>
      </c>
    </row>
    <row r="21" spans="1:15" ht="17.25" x14ac:dyDescent="0.3">
      <c r="A21" s="33" t="s">
        <v>4</v>
      </c>
      <c r="B21" s="32" t="s">
        <v>28</v>
      </c>
      <c r="C21" s="37">
        <v>230.738</v>
      </c>
      <c r="D21" s="37">
        <v>575.41999999999996</v>
      </c>
      <c r="E21" s="37">
        <v>258.59699999999998</v>
      </c>
      <c r="F21" s="37">
        <v>294.98570000000001</v>
      </c>
      <c r="G21" s="37">
        <v>65.805499999999995</v>
      </c>
      <c r="H21" s="37">
        <v>91.798919999999981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</row>
    <row r="22" spans="1:15" ht="17.25" x14ac:dyDescent="0.3">
      <c r="A22" s="33">
        <v>5</v>
      </c>
      <c r="B22" s="32" t="s">
        <v>29</v>
      </c>
      <c r="C22" s="37">
        <v>49849.714240000001</v>
      </c>
      <c r="D22" s="37">
        <v>63406.495999999999</v>
      </c>
      <c r="E22" s="37">
        <v>76173</v>
      </c>
      <c r="F22" s="37">
        <v>67526.119759999943</v>
      </c>
      <c r="G22" s="37">
        <v>67450.714569999953</v>
      </c>
      <c r="H22" s="37">
        <v>94796.221059999982</v>
      </c>
      <c r="I22" s="37">
        <v>116192.40345000007</v>
      </c>
      <c r="J22" s="37">
        <v>97337.109619999974</v>
      </c>
      <c r="K22" s="37">
        <v>107229.90072999998</v>
      </c>
      <c r="L22" s="37">
        <v>159724.59164</v>
      </c>
      <c r="M22" s="37">
        <v>183534.31735</v>
      </c>
      <c r="N22" s="37">
        <v>171502</v>
      </c>
      <c r="O22" s="37">
        <v>176782.52194000001</v>
      </c>
    </row>
    <row r="23" spans="1:15" ht="15.75" x14ac:dyDescent="0.25">
      <c r="A23" s="23" t="s">
        <v>38</v>
      </c>
      <c r="B23" s="28" t="s">
        <v>36</v>
      </c>
      <c r="C23" s="38">
        <v>18051.190009999998</v>
      </c>
      <c r="D23" s="38">
        <v>24570.11</v>
      </c>
      <c r="E23" s="38">
        <v>25263</v>
      </c>
      <c r="F23" s="38">
        <v>25253.56633999999</v>
      </c>
      <c r="G23" s="38">
        <v>28989.731909999991</v>
      </c>
      <c r="H23" s="38">
        <v>48268.221059999982</v>
      </c>
      <c r="I23" s="38">
        <v>63267.621200000089</v>
      </c>
      <c r="J23" s="38">
        <v>51478.051329999995</v>
      </c>
      <c r="K23" s="38">
        <v>62218.844070000006</v>
      </c>
      <c r="L23" s="38">
        <v>93552.528539999912</v>
      </c>
      <c r="M23" s="38">
        <v>102635.15036999996</v>
      </c>
      <c r="N23" s="38">
        <v>92652</v>
      </c>
      <c r="O23" s="38">
        <v>102202.29432000004</v>
      </c>
    </row>
    <row r="24" spans="1:15" ht="15.75" x14ac:dyDescent="0.25">
      <c r="A24" s="28" t="s">
        <v>39</v>
      </c>
      <c r="B24" s="28" t="s">
        <v>37</v>
      </c>
      <c r="C24" s="38">
        <v>31798.524229999999</v>
      </c>
      <c r="D24" s="38">
        <v>38836.385999999999</v>
      </c>
      <c r="E24" s="38">
        <v>50910</v>
      </c>
      <c r="F24" s="38">
        <v>42272.553419999953</v>
      </c>
      <c r="G24" s="38">
        <v>38460.982659999958</v>
      </c>
      <c r="H24" s="38">
        <v>46528</v>
      </c>
      <c r="I24" s="38">
        <v>52924.782249999982</v>
      </c>
      <c r="J24" s="38">
        <v>45859.058289999979</v>
      </c>
      <c r="K24" s="38">
        <v>45011.056659999973</v>
      </c>
      <c r="L24" s="38">
        <v>66172.063100000101</v>
      </c>
      <c r="M24" s="38">
        <v>80899.166980000038</v>
      </c>
      <c r="N24" s="38">
        <v>78850</v>
      </c>
      <c r="O24" s="38">
        <v>74580.227619999976</v>
      </c>
    </row>
    <row r="25" spans="1:15" ht="18" thickBot="1" x14ac:dyDescent="0.25">
      <c r="A25" s="30">
        <v>6</v>
      </c>
      <c r="B25" s="16" t="s">
        <v>30</v>
      </c>
      <c r="C25" s="39">
        <v>72462.708769999997</v>
      </c>
      <c r="D25" s="39">
        <v>84892.809439999997</v>
      </c>
      <c r="E25" s="39">
        <v>74476.200330000094</v>
      </c>
      <c r="F25" s="39">
        <v>62565.051059999954</v>
      </c>
      <c r="G25" s="39">
        <v>43013.765979999982</v>
      </c>
      <c r="H25" s="39">
        <v>63676.238750000019</v>
      </c>
      <c r="I25" s="39">
        <v>76314.017559999877</v>
      </c>
      <c r="J25" s="39">
        <v>55497.840189999944</v>
      </c>
      <c r="K25" s="39">
        <v>70518.901930000022</v>
      </c>
      <c r="L25" s="39">
        <v>106035.66760000002</v>
      </c>
      <c r="M25" s="39">
        <v>104103.17702</v>
      </c>
      <c r="N25" s="39">
        <v>80911</v>
      </c>
      <c r="O25" s="39">
        <v>84161</v>
      </c>
    </row>
    <row r="26" spans="1:15" ht="16.5" thickTop="1" x14ac:dyDescent="0.25">
      <c r="A26" s="28" t="s">
        <v>48</v>
      </c>
      <c r="B26" s="28" t="s">
        <v>31</v>
      </c>
      <c r="C26" s="38">
        <v>0</v>
      </c>
      <c r="D26" s="38">
        <v>7.7830000000000004</v>
      </c>
      <c r="E26" s="38">
        <v>16.73902</v>
      </c>
      <c r="F26" s="38">
        <v>7.3635799999999998</v>
      </c>
      <c r="G26" s="38">
        <v>0</v>
      </c>
      <c r="H26" s="38">
        <v>0</v>
      </c>
      <c r="I26" s="38">
        <v>0</v>
      </c>
      <c r="J26" s="38">
        <v>0</v>
      </c>
      <c r="K26" s="38">
        <v>11.24352</v>
      </c>
      <c r="L26" s="38">
        <v>75.641459999999995</v>
      </c>
      <c r="M26" s="38">
        <v>2171.9015000000004</v>
      </c>
      <c r="N26" s="38">
        <v>683</v>
      </c>
      <c r="O26" s="38">
        <v>1139</v>
      </c>
    </row>
    <row r="27" spans="1:15" ht="15.75" x14ac:dyDescent="0.25">
      <c r="A27" s="28" t="s">
        <v>50</v>
      </c>
      <c r="B27" s="28" t="s">
        <v>23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</row>
    <row r="28" spans="1:15" ht="15.75" x14ac:dyDescent="0.25">
      <c r="A28" s="28" t="s">
        <v>51</v>
      </c>
      <c r="B28" s="28" t="s">
        <v>24</v>
      </c>
      <c r="C28" s="38">
        <v>0</v>
      </c>
      <c r="D28" s="38">
        <v>7.7830000000000004</v>
      </c>
      <c r="E28" s="38">
        <v>16.73902</v>
      </c>
      <c r="F28" s="38">
        <v>7.3635799999999998</v>
      </c>
      <c r="G28" s="38">
        <v>0</v>
      </c>
      <c r="H28" s="38">
        <v>0</v>
      </c>
      <c r="I28" s="38">
        <v>0</v>
      </c>
      <c r="J28" s="38">
        <v>0</v>
      </c>
      <c r="K28" s="38">
        <v>11.24352</v>
      </c>
      <c r="L28" s="38">
        <v>75.641459999999995</v>
      </c>
      <c r="M28" s="38">
        <v>2171.9015000000004</v>
      </c>
      <c r="N28" s="38">
        <v>683</v>
      </c>
      <c r="O28" s="38">
        <v>1139.2302400000001</v>
      </c>
    </row>
    <row r="29" spans="1:15" ht="15.75" x14ac:dyDescent="0.25">
      <c r="A29" s="28" t="s">
        <v>49</v>
      </c>
      <c r="B29" s="28" t="s">
        <v>40</v>
      </c>
      <c r="C29" s="38">
        <v>65246.344730000004</v>
      </c>
      <c r="D29" s="38">
        <v>74439.038159999996</v>
      </c>
      <c r="E29" s="38">
        <v>67795.271480000098</v>
      </c>
      <c r="F29" s="38">
        <v>62164.486289999957</v>
      </c>
      <c r="G29" s="38">
        <v>42944.87448999998</v>
      </c>
      <c r="H29" s="38">
        <v>63669.317450000017</v>
      </c>
      <c r="I29" s="38">
        <v>76312.837689999869</v>
      </c>
      <c r="J29" s="38">
        <v>55497.840189999944</v>
      </c>
      <c r="K29" s="38">
        <v>70507.658410000018</v>
      </c>
      <c r="L29" s="38">
        <v>105948.55727000002</v>
      </c>
      <c r="M29" s="38">
        <v>101931.27552</v>
      </c>
      <c r="N29" s="38">
        <v>80228</v>
      </c>
      <c r="O29" s="38">
        <v>83022</v>
      </c>
    </row>
    <row r="30" spans="1:15" ht="15.75" x14ac:dyDescent="0.25">
      <c r="A30" s="28" t="s">
        <v>87</v>
      </c>
      <c r="B30" s="28" t="s">
        <v>41</v>
      </c>
      <c r="C30" s="38">
        <v>17.931000000000001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</row>
    <row r="31" spans="1:15" ht="15.75" x14ac:dyDescent="0.25">
      <c r="A31" s="28" t="s">
        <v>52</v>
      </c>
      <c r="B31" s="28" t="s">
        <v>42</v>
      </c>
      <c r="C31" s="38">
        <v>7198.4330399999999</v>
      </c>
      <c r="D31" s="38">
        <v>10445.98828</v>
      </c>
      <c r="E31" s="38">
        <v>6664.1898300000021</v>
      </c>
      <c r="F31" s="38">
        <v>393.20118999999988</v>
      </c>
      <c r="G31" s="38">
        <v>68.891490000000005</v>
      </c>
      <c r="H31" s="38">
        <v>6.9213000000000031</v>
      </c>
      <c r="I31" s="38">
        <v>1.1798700000000002</v>
      </c>
      <c r="J31" s="38">
        <v>0</v>
      </c>
      <c r="K31" s="38">
        <v>0</v>
      </c>
      <c r="L31" s="38">
        <v>11.468870000000001</v>
      </c>
      <c r="M31" s="38">
        <v>0</v>
      </c>
      <c r="N31" s="38">
        <v>0</v>
      </c>
      <c r="O31" s="38">
        <v>0</v>
      </c>
    </row>
    <row r="32" spans="1:15" ht="15.75" x14ac:dyDescent="0.25">
      <c r="A32" s="28" t="s">
        <v>53</v>
      </c>
      <c r="B32" s="28" t="s">
        <v>43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</row>
    <row r="33" spans="1:15" ht="15.75" x14ac:dyDescent="0.25">
      <c r="A33" s="28" t="s">
        <v>54</v>
      </c>
      <c r="B33" s="28" t="s">
        <v>44</v>
      </c>
      <c r="C33" s="38">
        <v>5921.9088099999999</v>
      </c>
      <c r="D33" s="38">
        <v>10445.98828</v>
      </c>
      <c r="E33" s="38">
        <v>6664.1898300000021</v>
      </c>
      <c r="F33" s="38">
        <v>393.20118999999988</v>
      </c>
      <c r="G33" s="38">
        <v>68.891490000000005</v>
      </c>
      <c r="H33" s="38">
        <v>6.9213000000000031</v>
      </c>
      <c r="I33" s="38">
        <v>1.1798700000000002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</row>
    <row r="34" spans="1:15" ht="15.75" x14ac:dyDescent="0.25">
      <c r="A34" s="28" t="s">
        <v>55</v>
      </c>
      <c r="B34" s="28" t="s">
        <v>45</v>
      </c>
      <c r="C34" s="38">
        <v>1276.52423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11.468870000000001</v>
      </c>
      <c r="M34" s="38">
        <v>0</v>
      </c>
      <c r="N34" s="38">
        <v>0</v>
      </c>
      <c r="O34" s="38">
        <v>0</v>
      </c>
    </row>
    <row r="35" spans="1:15" ht="18" thickBot="1" x14ac:dyDescent="0.25">
      <c r="A35" s="30">
        <v>7</v>
      </c>
      <c r="B35" s="16" t="s">
        <v>46</v>
      </c>
      <c r="C35" s="39">
        <v>831723</v>
      </c>
      <c r="D35" s="39">
        <v>776892</v>
      </c>
      <c r="E35" s="39">
        <v>902625</v>
      </c>
      <c r="F35" s="39">
        <v>1265039</v>
      </c>
      <c r="G35" s="39">
        <v>1237373.0009999999</v>
      </c>
      <c r="H35" s="39">
        <v>1334290.973</v>
      </c>
      <c r="I35" s="39">
        <v>1684874.59036</v>
      </c>
      <c r="J35" s="39">
        <v>1415990.0690000001</v>
      </c>
      <c r="K35" s="39">
        <v>1136380</v>
      </c>
      <c r="L35" s="39">
        <v>1602664.5247223</v>
      </c>
      <c r="M35" s="39">
        <v>1913547.62379087</v>
      </c>
      <c r="N35" s="39">
        <v>2089526</v>
      </c>
      <c r="O35" s="39">
        <v>2645162.2198399999</v>
      </c>
    </row>
    <row r="36" spans="1:15" ht="16.5" thickTop="1" x14ac:dyDescent="0.25">
      <c r="A36" s="28" t="s">
        <v>56</v>
      </c>
      <c r="B36" s="28" t="s">
        <v>47</v>
      </c>
      <c r="C36" s="38">
        <v>831723</v>
      </c>
      <c r="D36" s="38">
        <v>776892</v>
      </c>
      <c r="E36" s="38">
        <v>902625</v>
      </c>
      <c r="F36" s="38">
        <v>1265039</v>
      </c>
      <c r="G36" s="38">
        <v>1237373.0009999999</v>
      </c>
      <c r="H36" s="38">
        <v>1334290.973</v>
      </c>
      <c r="I36" s="38">
        <v>1684874.59036</v>
      </c>
      <c r="J36" s="38">
        <v>1415990.0690000001</v>
      </c>
      <c r="K36" s="38">
        <v>1136380</v>
      </c>
      <c r="L36" s="38">
        <v>1602664.5247223</v>
      </c>
      <c r="M36" s="38">
        <v>1913547.62379087</v>
      </c>
      <c r="N36" s="38">
        <v>2089526</v>
      </c>
      <c r="O36" s="38">
        <v>2645162.2198399999</v>
      </c>
    </row>
    <row r="37" spans="1:15" ht="15.75" x14ac:dyDescent="0.25">
      <c r="A37" s="28" t="s">
        <v>57</v>
      </c>
      <c r="B37" s="28" t="s">
        <v>58</v>
      </c>
      <c r="C37" s="38">
        <v>831723</v>
      </c>
      <c r="D37" s="38">
        <v>776892</v>
      </c>
      <c r="E37" s="38">
        <v>902625</v>
      </c>
      <c r="F37" s="38">
        <v>1265039</v>
      </c>
      <c r="G37" s="38">
        <v>1237373.0009999999</v>
      </c>
      <c r="H37" s="38">
        <v>1334290.973</v>
      </c>
      <c r="I37" s="38">
        <v>1684874.59036</v>
      </c>
      <c r="J37" s="38">
        <v>1415990.0690000001</v>
      </c>
      <c r="K37" s="38">
        <v>1136380</v>
      </c>
      <c r="L37" s="38">
        <v>1602664.5247223</v>
      </c>
      <c r="M37" s="38">
        <v>1913547.62379087</v>
      </c>
      <c r="N37" s="38">
        <v>2089526</v>
      </c>
      <c r="O37" s="38">
        <v>2645162.2198399999</v>
      </c>
    </row>
    <row r="38" spans="1:15" ht="18" thickBot="1" x14ac:dyDescent="0.25">
      <c r="A38" s="30">
        <v>9</v>
      </c>
      <c r="B38" s="16" t="s">
        <v>59</v>
      </c>
      <c r="C38" s="39">
        <v>3035.50191</v>
      </c>
      <c r="D38" s="39">
        <v>3328.386</v>
      </c>
      <c r="E38" s="39">
        <v>3237</v>
      </c>
      <c r="F38" s="39">
        <v>3823.9564200000009</v>
      </c>
      <c r="G38" s="39">
        <v>4433.5396499999988</v>
      </c>
      <c r="H38" s="39">
        <v>3262.0991800000002</v>
      </c>
      <c r="I38" s="39">
        <v>4695.5493800000004</v>
      </c>
      <c r="J38" s="39">
        <v>2794.0985199999991</v>
      </c>
      <c r="K38" s="39">
        <v>3843.8750299999997</v>
      </c>
      <c r="L38" s="39">
        <v>3522.5125600000006</v>
      </c>
      <c r="M38" s="39">
        <v>4839.0574799999958</v>
      </c>
      <c r="N38" s="39">
        <v>4047</v>
      </c>
      <c r="O38" s="39">
        <v>5512</v>
      </c>
    </row>
    <row r="39" spans="1:15" ht="18.75" thickTop="1" thickBot="1" x14ac:dyDescent="0.25">
      <c r="A39" s="30">
        <v>10</v>
      </c>
      <c r="B39" s="16" t="s">
        <v>60</v>
      </c>
      <c r="C39" s="39">
        <v>46110.601649999997</v>
      </c>
      <c r="D39" s="39">
        <v>42274.252780000032</v>
      </c>
      <c r="E39" s="39">
        <v>52104.041100000002</v>
      </c>
      <c r="F39" s="39">
        <v>55503.106390000125</v>
      </c>
      <c r="G39" s="39">
        <v>30296.8308</v>
      </c>
      <c r="H39" s="39">
        <v>7338.0575499999995</v>
      </c>
      <c r="I39" s="39">
        <v>3089.7287299999998</v>
      </c>
      <c r="J39" s="39">
        <v>4039.124800000001</v>
      </c>
      <c r="K39" s="39">
        <v>523.25265999999999</v>
      </c>
      <c r="L39" s="39">
        <v>341.23757000000001</v>
      </c>
      <c r="M39" s="39">
        <v>258.27931999999998</v>
      </c>
      <c r="N39" s="39">
        <v>135</v>
      </c>
      <c r="O39" s="39">
        <v>2746.0659999999998</v>
      </c>
    </row>
    <row r="40" spans="1:15" ht="16.5" thickTop="1" x14ac:dyDescent="0.25">
      <c r="A40" s="28" t="s">
        <v>65</v>
      </c>
      <c r="B40" s="28" t="s">
        <v>61</v>
      </c>
      <c r="C40" s="38">
        <v>45630.30889</v>
      </c>
      <c r="D40" s="38">
        <v>40418.198780000035</v>
      </c>
      <c r="E40" s="38">
        <v>46320</v>
      </c>
      <c r="F40" s="38">
        <v>49599.403000000122</v>
      </c>
      <c r="G40" s="38">
        <v>28522.317040000002</v>
      </c>
      <c r="H40" s="38">
        <v>1909.3422399999997</v>
      </c>
      <c r="I40" s="38">
        <v>186.12230000000002</v>
      </c>
      <c r="J40" s="38">
        <v>31.303730000000016</v>
      </c>
      <c r="K40" s="38">
        <v>9.1683000000000003</v>
      </c>
      <c r="L40" s="38">
        <v>7.1236699999999997</v>
      </c>
      <c r="M40" s="38">
        <v>160</v>
      </c>
      <c r="N40" s="38">
        <v>8</v>
      </c>
      <c r="O40" s="38">
        <v>10</v>
      </c>
    </row>
    <row r="41" spans="1:15" ht="15.75" x14ac:dyDescent="0.25">
      <c r="A41" s="28" t="s">
        <v>69</v>
      </c>
      <c r="B41" s="28" t="s">
        <v>76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2.9489399999999999</v>
      </c>
      <c r="L41" s="38">
        <v>7.0120699999999996</v>
      </c>
      <c r="M41" s="38">
        <v>0</v>
      </c>
      <c r="N41" s="38">
        <v>0</v>
      </c>
      <c r="O41" s="38">
        <v>0</v>
      </c>
    </row>
    <row r="42" spans="1:15" ht="15.75" x14ac:dyDescent="0.25">
      <c r="A42" s="28" t="s">
        <v>70</v>
      </c>
      <c r="B42" s="28" t="s">
        <v>77</v>
      </c>
      <c r="C42" s="38">
        <v>8855.94722</v>
      </c>
      <c r="D42" s="38">
        <v>6348.9678299999996</v>
      </c>
      <c r="E42" s="38">
        <v>8898</v>
      </c>
      <c r="F42" s="38">
        <v>8041.3607999999958</v>
      </c>
      <c r="G42" s="38">
        <v>5965.742229999998</v>
      </c>
      <c r="H42" s="38">
        <v>88.748949999999994</v>
      </c>
      <c r="I42" s="38">
        <v>0.51750000000000185</v>
      </c>
      <c r="J42" s="38">
        <v>31.303730000000016</v>
      </c>
      <c r="K42" s="38">
        <v>6.21936</v>
      </c>
      <c r="L42" s="38">
        <v>0.11159999999999999</v>
      </c>
      <c r="M42" s="38">
        <v>10</v>
      </c>
      <c r="N42" s="38">
        <v>8</v>
      </c>
      <c r="O42" s="38">
        <v>10</v>
      </c>
    </row>
    <row r="43" spans="1:15" ht="15.75" x14ac:dyDescent="0.25">
      <c r="A43" s="28" t="s">
        <v>71</v>
      </c>
      <c r="B43" s="28" t="s">
        <v>78</v>
      </c>
      <c r="C43" s="38">
        <v>36774.361669999998</v>
      </c>
      <c r="D43" s="38">
        <v>34069.230950000034</v>
      </c>
      <c r="E43" s="38">
        <v>37422</v>
      </c>
      <c r="F43" s="38">
        <v>41558.042200000127</v>
      </c>
      <c r="G43" s="38">
        <v>22556.574810000006</v>
      </c>
      <c r="H43" s="38">
        <v>1820.5932899999998</v>
      </c>
      <c r="I43" s="38">
        <v>185.60480000000001</v>
      </c>
      <c r="J43" s="38">
        <v>0</v>
      </c>
      <c r="K43" s="38">
        <v>0</v>
      </c>
      <c r="L43" s="38">
        <v>0</v>
      </c>
      <c r="M43" s="38">
        <v>150</v>
      </c>
      <c r="N43" s="38">
        <v>81</v>
      </c>
      <c r="O43" s="38">
        <v>0</v>
      </c>
    </row>
    <row r="44" spans="1:15" ht="15.75" x14ac:dyDescent="0.25">
      <c r="A44" s="28" t="s">
        <v>66</v>
      </c>
      <c r="B44" s="28" t="s">
        <v>62</v>
      </c>
      <c r="C44" s="38">
        <v>226.29275999999999</v>
      </c>
      <c r="D44" s="38">
        <v>1795.778</v>
      </c>
      <c r="E44" s="38">
        <v>5690</v>
      </c>
      <c r="F44" s="38">
        <v>5758.9101599999995</v>
      </c>
      <c r="G44" s="38">
        <v>1443.4527499999999</v>
      </c>
      <c r="H44" s="38">
        <v>4887.6720799999994</v>
      </c>
      <c r="I44" s="38">
        <v>1788.88912</v>
      </c>
      <c r="J44" s="38">
        <v>3806.1305900000011</v>
      </c>
      <c r="K44" s="38">
        <v>263.99048000000005</v>
      </c>
      <c r="L44" s="38">
        <v>0</v>
      </c>
      <c r="M44" s="38">
        <v>26.861789999999999</v>
      </c>
      <c r="N44" s="38">
        <v>26</v>
      </c>
      <c r="O44" s="38">
        <v>2484</v>
      </c>
    </row>
    <row r="45" spans="1:15" ht="15.75" x14ac:dyDescent="0.25">
      <c r="A45" s="28" t="s">
        <v>67</v>
      </c>
      <c r="B45" s="28" t="s">
        <v>63</v>
      </c>
      <c r="C45" s="38">
        <v>144</v>
      </c>
      <c r="D45" s="38">
        <v>37.301000000000002</v>
      </c>
      <c r="E45" s="38">
        <v>87.0411</v>
      </c>
      <c r="F45" s="38">
        <v>98.708699999999951</v>
      </c>
      <c r="G45" s="38">
        <v>320.57953999999995</v>
      </c>
      <c r="H45" s="38">
        <v>525.24629000000004</v>
      </c>
      <c r="I45" s="38">
        <v>1090.3644999999999</v>
      </c>
      <c r="J45" s="38">
        <v>104.14019999999999</v>
      </c>
      <c r="K45" s="38">
        <v>232.07925</v>
      </c>
      <c r="L45" s="38">
        <v>293.91278999999997</v>
      </c>
      <c r="M45" s="38">
        <v>14.335149999999999</v>
      </c>
      <c r="N45" s="38">
        <v>0</v>
      </c>
      <c r="O45" s="38">
        <v>240</v>
      </c>
    </row>
    <row r="46" spans="1:15" ht="15.75" x14ac:dyDescent="0.25">
      <c r="A46" s="28" t="s">
        <v>72</v>
      </c>
      <c r="B46" s="28" t="s">
        <v>79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237.29563999999999</v>
      </c>
      <c r="I46" s="38">
        <v>962.57388000000003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</row>
    <row r="47" spans="1:15" ht="15.75" x14ac:dyDescent="0.25">
      <c r="A47" s="28" t="s">
        <v>73</v>
      </c>
      <c r="B47" s="28" t="s">
        <v>80</v>
      </c>
      <c r="C47" s="38">
        <v>60</v>
      </c>
      <c r="D47" s="38">
        <v>0</v>
      </c>
      <c r="E47" s="38">
        <v>0</v>
      </c>
      <c r="F47" s="38">
        <v>0</v>
      </c>
      <c r="G47" s="38">
        <v>0</v>
      </c>
      <c r="H47" s="38">
        <v>58.460049999999995</v>
      </c>
      <c r="I47" s="38">
        <v>0</v>
      </c>
      <c r="J47" s="38">
        <v>0</v>
      </c>
      <c r="K47" s="38">
        <v>22.87988</v>
      </c>
      <c r="L47" s="38">
        <v>0</v>
      </c>
      <c r="M47" s="38">
        <v>4.3885599999999991</v>
      </c>
      <c r="N47" s="38">
        <v>0</v>
      </c>
      <c r="O47" s="38">
        <v>157</v>
      </c>
    </row>
    <row r="48" spans="1:15" ht="15.75" x14ac:dyDescent="0.25">
      <c r="A48" s="28" t="s">
        <v>74</v>
      </c>
      <c r="B48" s="28" t="s">
        <v>81</v>
      </c>
      <c r="C48" s="38">
        <v>84</v>
      </c>
      <c r="D48" s="38">
        <v>37.301000000000002</v>
      </c>
      <c r="E48" s="38">
        <v>87.0411</v>
      </c>
      <c r="F48" s="38">
        <v>98.708699999999951</v>
      </c>
      <c r="G48" s="38">
        <v>320.57953999999995</v>
      </c>
      <c r="H48" s="38">
        <v>229.49060000000003</v>
      </c>
      <c r="I48" s="38">
        <v>127.79061999999998</v>
      </c>
      <c r="J48" s="38">
        <v>104.14019999999999</v>
      </c>
      <c r="K48" s="38">
        <v>209.19937000000002</v>
      </c>
      <c r="L48" s="38">
        <v>293.91278999999997</v>
      </c>
      <c r="M48" s="38">
        <v>9.9465900000000005</v>
      </c>
      <c r="N48" s="38">
        <v>0</v>
      </c>
      <c r="O48" s="38">
        <v>83</v>
      </c>
    </row>
    <row r="49" spans="1:23" ht="15.75" x14ac:dyDescent="0.25">
      <c r="A49" s="28" t="s">
        <v>75</v>
      </c>
      <c r="B49" s="28" t="s">
        <v>82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</row>
    <row r="50" spans="1:23" ht="15.75" x14ac:dyDescent="0.25">
      <c r="A50" s="28" t="s">
        <v>68</v>
      </c>
      <c r="B50" s="28" t="s">
        <v>64</v>
      </c>
      <c r="C50" s="38">
        <v>110</v>
      </c>
      <c r="D50" s="38">
        <v>22.975000000000001</v>
      </c>
      <c r="E50" s="38">
        <v>7</v>
      </c>
      <c r="F50" s="38">
        <v>46.084530000000001</v>
      </c>
      <c r="G50" s="38">
        <v>10.481470000000002</v>
      </c>
      <c r="H50" s="38">
        <v>15.796939999999999</v>
      </c>
      <c r="I50" s="38">
        <v>24.352810000000002</v>
      </c>
      <c r="J50" s="38">
        <v>97.550280000000001</v>
      </c>
      <c r="K50" s="38">
        <v>18.01463</v>
      </c>
      <c r="L50" s="38">
        <v>40.20111</v>
      </c>
      <c r="M50" s="38">
        <v>57.082380000000001</v>
      </c>
      <c r="N50" s="38">
        <v>7.1529999999999996</v>
      </c>
      <c r="O50" s="38">
        <v>12.066000000000001</v>
      </c>
    </row>
    <row r="51" spans="1:23" ht="19.5" thickBot="1" x14ac:dyDescent="0.25">
      <c r="A51" s="18"/>
      <c r="B51" s="36" t="s">
        <v>1</v>
      </c>
      <c r="C51" s="40">
        <v>1088605.3997200001</v>
      </c>
      <c r="D51" s="40">
        <v>1066869.9286700001</v>
      </c>
      <c r="E51" s="40">
        <v>1195817.9074300001</v>
      </c>
      <c r="F51" s="40">
        <v>1534716.1193299999</v>
      </c>
      <c r="G51" s="40">
        <v>1486087.3479699998</v>
      </c>
      <c r="H51" s="40">
        <v>1674529.7050999999</v>
      </c>
      <c r="I51" s="40">
        <v>2160424.7118499996</v>
      </c>
      <c r="J51" s="40">
        <v>1780643.1196800002</v>
      </c>
      <c r="K51" s="40">
        <v>1500731.4865899999</v>
      </c>
      <c r="L51" s="40">
        <v>2176641.0069323</v>
      </c>
      <c r="M51" s="40">
        <v>2475789.5916008702</v>
      </c>
      <c r="N51" s="40">
        <v>2539903</v>
      </c>
      <c r="O51" s="40">
        <f>+O13+O18+O22+O25+O35+O38+O39</f>
        <v>3034983.8077799999</v>
      </c>
    </row>
    <row r="52" spans="1:23" ht="13.5" thickTop="1" x14ac:dyDescent="0.2">
      <c r="K52" s="19"/>
      <c r="L52" s="19"/>
    </row>
    <row r="53" spans="1:23" ht="15.75" x14ac:dyDescent="0.25">
      <c r="A53" s="24" t="s">
        <v>88</v>
      </c>
      <c r="K53" s="19"/>
      <c r="L53" s="19"/>
    </row>
    <row r="54" spans="1:23" ht="15.75" x14ac:dyDescent="0.2">
      <c r="A54" s="17"/>
      <c r="B54" s="6"/>
      <c r="K54" s="19"/>
      <c r="L54" s="19"/>
    </row>
    <row r="56" spans="1:23" s="11" customFormat="1" ht="22.5" customHeight="1" x14ac:dyDescent="0.45">
      <c r="A56" s="43" t="s">
        <v>90</v>
      </c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1:23" ht="18.75" x14ac:dyDescent="0.3">
      <c r="A57" s="25" t="s">
        <v>20</v>
      </c>
      <c r="B57" s="26" t="s">
        <v>6</v>
      </c>
      <c r="C57" s="27">
        <v>2012</v>
      </c>
      <c r="D57" s="27">
        <v>2013</v>
      </c>
      <c r="E57" s="27">
        <v>2014</v>
      </c>
      <c r="F57" s="27">
        <v>2015</v>
      </c>
      <c r="G57" s="27">
        <v>2016</v>
      </c>
      <c r="H57" s="27">
        <v>2017</v>
      </c>
      <c r="I57" s="27">
        <v>2018</v>
      </c>
      <c r="J57" s="27">
        <v>2019</v>
      </c>
      <c r="K57" s="27">
        <v>2020</v>
      </c>
      <c r="L57" s="27">
        <v>2021</v>
      </c>
      <c r="M57" s="27">
        <v>2022</v>
      </c>
      <c r="N57" s="27">
        <v>2023</v>
      </c>
      <c r="O57" s="27">
        <v>2024</v>
      </c>
    </row>
    <row r="58" spans="1:23" ht="20.25" customHeight="1" thickBot="1" x14ac:dyDescent="0.35">
      <c r="A58" s="30">
        <v>11</v>
      </c>
      <c r="B58" s="16" t="s">
        <v>92</v>
      </c>
      <c r="C58" s="39">
        <f t="shared" ref="C58:I58" si="0">+C59+C62+C63+C64+C65</f>
        <v>2514.0237399999996</v>
      </c>
      <c r="D58" s="39">
        <f t="shared" si="0"/>
        <v>1668.18859</v>
      </c>
      <c r="E58" s="39">
        <f t="shared" si="0"/>
        <v>2466.0369499999997</v>
      </c>
      <c r="F58" s="39">
        <f t="shared" si="0"/>
        <v>2723.3665999999998</v>
      </c>
      <c r="G58" s="39">
        <f t="shared" si="0"/>
        <v>4624.2601500000001</v>
      </c>
      <c r="H58" s="39">
        <f t="shared" si="0"/>
        <v>1949.11275</v>
      </c>
      <c r="I58" s="39">
        <f t="shared" si="0"/>
        <v>2806.9277699999989</v>
      </c>
      <c r="J58" s="39">
        <f t="shared" ref="J58:O58" si="1">+J59+J62+J63+J64+J65</f>
        <v>2809.7893899999999</v>
      </c>
      <c r="K58" s="39">
        <f t="shared" si="1"/>
        <v>2258.8748299999993</v>
      </c>
      <c r="L58" s="39">
        <f t="shared" si="1"/>
        <v>3297.9762999999984</v>
      </c>
      <c r="M58" s="39">
        <f t="shared" si="1"/>
        <v>3274.1328799999974</v>
      </c>
      <c r="N58" s="39">
        <v>2136</v>
      </c>
      <c r="O58" s="39">
        <f t="shared" si="1"/>
        <v>2142.3322200000002</v>
      </c>
      <c r="Q58" s="27">
        <v>2018</v>
      </c>
      <c r="R58" s="27">
        <v>2019</v>
      </c>
      <c r="S58" s="27">
        <v>2020</v>
      </c>
      <c r="T58" s="27">
        <v>2021</v>
      </c>
      <c r="U58" s="27">
        <v>2022</v>
      </c>
      <c r="V58" s="27">
        <v>2023</v>
      </c>
      <c r="W58" s="27">
        <v>2024</v>
      </c>
    </row>
    <row r="59" spans="1:23" ht="20.25" customHeight="1" thickTop="1" thickBot="1" x14ac:dyDescent="0.3">
      <c r="A59" s="28" t="s">
        <v>106</v>
      </c>
      <c r="B59" s="28" t="s">
        <v>93</v>
      </c>
      <c r="C59" s="38">
        <f>SUM(C60:C61)</f>
        <v>23.795919999999999</v>
      </c>
      <c r="D59" s="38">
        <f>D60+D61</f>
        <v>0.9284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Q59" s="39">
        <f t="shared" ref="Q59:U59" si="2">+Q60+Q63+Q64+Q65+Q66</f>
        <v>2806.9277699999989</v>
      </c>
      <c r="R59" s="39">
        <f t="shared" si="2"/>
        <v>2809.7893899999999</v>
      </c>
      <c r="S59" s="39">
        <f t="shared" si="2"/>
        <v>2258.8748299999993</v>
      </c>
      <c r="T59" s="39">
        <f t="shared" si="2"/>
        <v>3297.9762999999984</v>
      </c>
      <c r="U59" s="39">
        <f t="shared" si="2"/>
        <v>3274.1328799999974</v>
      </c>
      <c r="V59" s="39">
        <v>2136</v>
      </c>
      <c r="W59" s="39">
        <f t="shared" ref="W59" si="3">+W60+W63+W64+W65+W66</f>
        <v>2142.3322200000002</v>
      </c>
    </row>
    <row r="60" spans="1:23" ht="20.25" customHeight="1" thickTop="1" x14ac:dyDescent="0.25">
      <c r="A60" s="28" t="s">
        <v>107</v>
      </c>
      <c r="B60" s="28" t="s">
        <v>36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</row>
    <row r="61" spans="1:23" ht="20.25" customHeight="1" x14ac:dyDescent="0.25">
      <c r="A61" s="28" t="s">
        <v>108</v>
      </c>
      <c r="B61" s="28" t="s">
        <v>37</v>
      </c>
      <c r="C61" s="38">
        <v>23.795919999999999</v>
      </c>
      <c r="D61" s="38">
        <v>0.9284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</row>
    <row r="62" spans="1:23" ht="20.25" customHeight="1" x14ac:dyDescent="0.25">
      <c r="A62" s="28" t="s">
        <v>109</v>
      </c>
      <c r="B62" s="28" t="s">
        <v>94</v>
      </c>
      <c r="C62" s="38">
        <v>874.28300000000002</v>
      </c>
      <c r="D62" s="38">
        <v>967.66300000000001</v>
      </c>
      <c r="E62" s="38">
        <v>871.92154999999957</v>
      </c>
      <c r="F62" s="38">
        <v>921.00115999999991</v>
      </c>
      <c r="G62" s="38">
        <v>865.36563999999964</v>
      </c>
      <c r="H62" s="38">
        <v>227.46410999999995</v>
      </c>
      <c r="I62" s="38">
        <v>554.35098999999934</v>
      </c>
      <c r="J62" s="38">
        <v>924.37145000000032</v>
      </c>
      <c r="K62" s="38">
        <v>927.93042999999932</v>
      </c>
      <c r="L62" s="38">
        <v>1719.8987799999984</v>
      </c>
      <c r="M62" s="38">
        <v>2031.8125599999983</v>
      </c>
      <c r="N62" s="38">
        <v>1595</v>
      </c>
      <c r="O62" s="38">
        <v>1271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8">
        <v>0</v>
      </c>
    </row>
    <row r="63" spans="1:23" ht="20.25" customHeight="1" x14ac:dyDescent="0.25">
      <c r="A63" s="28" t="s">
        <v>110</v>
      </c>
      <c r="B63" s="28" t="s">
        <v>95</v>
      </c>
      <c r="C63" s="38">
        <v>606.25001999999995</v>
      </c>
      <c r="D63" s="38">
        <v>11.33778</v>
      </c>
      <c r="E63" s="38">
        <v>0</v>
      </c>
      <c r="F63" s="38">
        <v>24.53858</v>
      </c>
      <c r="G63" s="38">
        <v>10.97683</v>
      </c>
      <c r="H63" s="38">
        <v>72.236029999999985</v>
      </c>
      <c r="I63" s="38">
        <v>0.72</v>
      </c>
      <c r="J63" s="38">
        <v>0</v>
      </c>
      <c r="K63" s="38">
        <v>0</v>
      </c>
      <c r="L63" s="38">
        <v>18.35079</v>
      </c>
      <c r="M63" s="38">
        <v>472.77870999999999</v>
      </c>
      <c r="N63" s="38">
        <v>58</v>
      </c>
      <c r="O63" s="38">
        <v>212.33222000000001</v>
      </c>
      <c r="Q63" s="38">
        <v>554.35098999999934</v>
      </c>
      <c r="R63" s="38">
        <v>924.37145000000032</v>
      </c>
      <c r="S63" s="38">
        <v>927.93042999999932</v>
      </c>
      <c r="T63" s="38">
        <v>1719.8987799999984</v>
      </c>
      <c r="U63" s="38">
        <v>2031.8125599999983</v>
      </c>
      <c r="V63" s="38">
        <v>1595</v>
      </c>
      <c r="W63" s="38">
        <v>1271</v>
      </c>
    </row>
    <row r="64" spans="1:23" ht="20.25" customHeight="1" x14ac:dyDescent="0.25">
      <c r="A64" s="28" t="s">
        <v>111</v>
      </c>
      <c r="B64" s="28" t="s">
        <v>96</v>
      </c>
      <c r="C64" s="38">
        <v>981.0548</v>
      </c>
      <c r="D64" s="38">
        <v>663.75741000000005</v>
      </c>
      <c r="E64" s="38">
        <v>1382.3954200000003</v>
      </c>
      <c r="F64" s="38">
        <v>1331.1525099999997</v>
      </c>
      <c r="G64" s="38">
        <v>3712.7871900000005</v>
      </c>
      <c r="H64" s="38">
        <v>1571.99161</v>
      </c>
      <c r="I64" s="38">
        <v>2251.8567799999996</v>
      </c>
      <c r="J64" s="38">
        <v>1885.4179399999996</v>
      </c>
      <c r="K64" s="38">
        <v>1330.9443999999999</v>
      </c>
      <c r="L64" s="38">
        <v>1559.7267299999999</v>
      </c>
      <c r="M64" s="38">
        <v>768.34160999999972</v>
      </c>
      <c r="N64" s="38">
        <v>483</v>
      </c>
      <c r="O64" s="38">
        <v>121</v>
      </c>
      <c r="Q64" s="38">
        <v>0.72</v>
      </c>
      <c r="R64" s="38">
        <v>0</v>
      </c>
      <c r="S64" s="38">
        <v>0</v>
      </c>
      <c r="T64" s="38">
        <v>18.35079</v>
      </c>
      <c r="U64" s="38">
        <v>472.77870999999999</v>
      </c>
      <c r="V64" s="38">
        <v>58</v>
      </c>
      <c r="W64" s="38">
        <v>212.33222000000001</v>
      </c>
    </row>
    <row r="65" spans="1:23" ht="20.25" customHeight="1" x14ac:dyDescent="0.25">
      <c r="A65" s="28" t="s">
        <v>112</v>
      </c>
      <c r="B65" s="28" t="s">
        <v>97</v>
      </c>
      <c r="C65" s="38">
        <v>28.64</v>
      </c>
      <c r="D65" s="38">
        <v>24.501999999999999</v>
      </c>
      <c r="E65" s="38">
        <v>211.71997999999999</v>
      </c>
      <c r="F65" s="38">
        <v>446.67435000000006</v>
      </c>
      <c r="G65" s="38">
        <v>35.130489999999995</v>
      </c>
      <c r="H65" s="38">
        <v>77.421000000000006</v>
      </c>
      <c r="I65" s="38">
        <v>0</v>
      </c>
      <c r="J65" s="38">
        <v>0</v>
      </c>
      <c r="K65" s="38">
        <v>0</v>
      </c>
      <c r="L65" s="38">
        <v>0</v>
      </c>
      <c r="M65" s="38">
        <v>1.2</v>
      </c>
      <c r="N65" s="38">
        <v>0</v>
      </c>
      <c r="O65" s="38">
        <v>538</v>
      </c>
      <c r="Q65" s="38">
        <v>2251.8567799999996</v>
      </c>
      <c r="R65" s="38">
        <v>1885.4179399999996</v>
      </c>
      <c r="S65" s="38">
        <v>1330.9443999999999</v>
      </c>
      <c r="T65" s="38">
        <v>1559.7267299999999</v>
      </c>
      <c r="U65" s="38">
        <v>768.34160999999972</v>
      </c>
      <c r="V65" s="38">
        <v>483</v>
      </c>
      <c r="W65" s="38">
        <v>121</v>
      </c>
    </row>
    <row r="66" spans="1:23" ht="20.25" customHeight="1" thickBot="1" x14ac:dyDescent="0.3">
      <c r="A66" s="30">
        <v>12</v>
      </c>
      <c r="B66" s="16" t="s">
        <v>98</v>
      </c>
      <c r="C66" s="39">
        <f t="shared" ref="C66:K66" si="4">+C67+C68+C69+C70+C71+C72+C73</f>
        <v>52366.426729999999</v>
      </c>
      <c r="D66" s="39">
        <f t="shared" si="4"/>
        <v>49422.88672000001</v>
      </c>
      <c r="E66" s="39">
        <f t="shared" si="4"/>
        <v>38565.289419999979</v>
      </c>
      <c r="F66" s="39">
        <f t="shared" si="4"/>
        <v>27090.483589999985</v>
      </c>
      <c r="G66" s="39">
        <f t="shared" si="4"/>
        <v>22144.302589999999</v>
      </c>
      <c r="H66" s="39">
        <f t="shared" si="4"/>
        <v>21188.446709999997</v>
      </c>
      <c r="I66" s="39">
        <f t="shared" si="4"/>
        <v>24332.603019999999</v>
      </c>
      <c r="J66" s="39">
        <f t="shared" si="4"/>
        <v>21258.70157000003</v>
      </c>
      <c r="K66" s="39">
        <f t="shared" si="4"/>
        <v>14108.660909999999</v>
      </c>
      <c r="L66" s="39">
        <f>SUM(L67:L73)</f>
        <v>14809.941359999999</v>
      </c>
      <c r="M66" s="39">
        <f>SUM(M67:M73)</f>
        <v>24300.290120000009</v>
      </c>
      <c r="N66" s="39">
        <v>22805</v>
      </c>
      <c r="O66" s="39">
        <f>SUM(O67:O73)</f>
        <v>17577.86</v>
      </c>
      <c r="Q66" s="38">
        <v>0</v>
      </c>
      <c r="R66" s="38">
        <v>0</v>
      </c>
      <c r="S66" s="38">
        <v>0</v>
      </c>
      <c r="T66" s="38">
        <v>0</v>
      </c>
      <c r="U66" s="38">
        <v>1.2</v>
      </c>
      <c r="V66" s="38">
        <v>0</v>
      </c>
      <c r="W66" s="38">
        <v>538</v>
      </c>
    </row>
    <row r="67" spans="1:23" ht="20.25" customHeight="1" thickTop="1" thickBot="1" x14ac:dyDescent="0.3">
      <c r="A67" s="28" t="s">
        <v>113</v>
      </c>
      <c r="B67" s="28" t="s">
        <v>99</v>
      </c>
      <c r="C67" s="38">
        <v>0</v>
      </c>
      <c r="D67" s="38">
        <v>0</v>
      </c>
      <c r="E67" s="38">
        <v>0</v>
      </c>
      <c r="F67" s="38">
        <v>0.10646000000000001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Q67" s="39">
        <f t="shared" ref="Q67:S67" si="5">+Q68+Q69+Q70+Q71+Q72+Q73+Q74</f>
        <v>24332.603019999999</v>
      </c>
      <c r="R67" s="39">
        <f t="shared" si="5"/>
        <v>21258.70157000003</v>
      </c>
      <c r="S67" s="39">
        <f t="shared" si="5"/>
        <v>14108.660909999999</v>
      </c>
      <c r="T67" s="39">
        <f>SUM(T68:T74)</f>
        <v>14809.941359999999</v>
      </c>
      <c r="U67" s="39">
        <f>SUM(U68:U74)</f>
        <v>24300.290120000009</v>
      </c>
      <c r="V67" s="39">
        <v>22805</v>
      </c>
      <c r="W67" s="39">
        <f>SUM(W68:W74)</f>
        <v>17577.86</v>
      </c>
    </row>
    <row r="68" spans="1:23" ht="20.25" customHeight="1" thickTop="1" x14ac:dyDescent="0.25">
      <c r="A68" s="28" t="s">
        <v>114</v>
      </c>
      <c r="B68" s="28" t="s">
        <v>100</v>
      </c>
      <c r="C68" s="38">
        <v>177.13254000000001</v>
      </c>
      <c r="D68" s="38">
        <v>142.12970000000001</v>
      </c>
      <c r="E68" s="38">
        <v>6.1249799999999999</v>
      </c>
      <c r="F68" s="38">
        <v>0.10646000000000001</v>
      </c>
      <c r="G68" s="38">
        <v>0.10646000000000001</v>
      </c>
      <c r="H68" s="38">
        <v>0.10646000000000001</v>
      </c>
      <c r="I68" s="38">
        <v>8.2476300000000009</v>
      </c>
      <c r="J68" s="38">
        <v>0</v>
      </c>
      <c r="K68" s="38">
        <v>0</v>
      </c>
      <c r="L68" s="38">
        <v>0</v>
      </c>
      <c r="M68" s="38">
        <v>3.6629999999999998</v>
      </c>
      <c r="N68" s="38">
        <v>0</v>
      </c>
      <c r="O68" s="38">
        <v>8.86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W68" s="38">
        <v>0</v>
      </c>
    </row>
    <row r="69" spans="1:23" ht="20.25" customHeight="1" x14ac:dyDescent="0.25">
      <c r="A69" s="28" t="s">
        <v>115</v>
      </c>
      <c r="B69" s="28" t="s">
        <v>101</v>
      </c>
      <c r="C69" s="38">
        <v>0</v>
      </c>
      <c r="D69" s="38">
        <v>0.21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Q69" s="38">
        <v>8.2476300000000009</v>
      </c>
      <c r="R69" s="38">
        <v>0</v>
      </c>
      <c r="S69" s="38">
        <v>0</v>
      </c>
      <c r="T69" s="38">
        <v>0</v>
      </c>
      <c r="U69" s="38">
        <v>3.6629999999999998</v>
      </c>
      <c r="V69" s="38">
        <v>0</v>
      </c>
      <c r="W69" s="38">
        <v>8.86</v>
      </c>
    </row>
    <row r="70" spans="1:23" ht="20.25" customHeight="1" x14ac:dyDescent="0.25">
      <c r="A70" s="28" t="s">
        <v>116</v>
      </c>
      <c r="B70" s="28" t="s">
        <v>102</v>
      </c>
      <c r="C70" s="38">
        <v>23893.083119999999</v>
      </c>
      <c r="D70" s="38">
        <v>22563.046310000002</v>
      </c>
      <c r="E70" s="38">
        <v>12035.799199999978</v>
      </c>
      <c r="F70" s="38">
        <v>6152.8215399999972</v>
      </c>
      <c r="G70" s="38">
        <v>6029.6490799999983</v>
      </c>
      <c r="H70" s="38">
        <v>8173.7652999999937</v>
      </c>
      <c r="I70" s="38">
        <v>9126.9682999999895</v>
      </c>
      <c r="J70" s="38">
        <v>7578.7853399999913</v>
      </c>
      <c r="K70" s="38">
        <v>5503.6302700000006</v>
      </c>
      <c r="L70" s="38">
        <v>5892</v>
      </c>
      <c r="M70" s="38">
        <v>12228.709580000015</v>
      </c>
      <c r="N70" s="38">
        <v>14688</v>
      </c>
      <c r="O70" s="38">
        <v>2213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38">
        <v>0</v>
      </c>
      <c r="W70" s="38">
        <v>0</v>
      </c>
    </row>
    <row r="71" spans="1:23" ht="20.25" customHeight="1" x14ac:dyDescent="0.25">
      <c r="A71" s="28" t="s">
        <v>117</v>
      </c>
      <c r="B71" s="28" t="s">
        <v>104</v>
      </c>
      <c r="C71" s="38">
        <v>15172.54435</v>
      </c>
      <c r="D71" s="38">
        <v>16573.95638</v>
      </c>
      <c r="E71" s="38">
        <v>17057.436950000003</v>
      </c>
      <c r="F71" s="38">
        <v>15178.41065999999</v>
      </c>
      <c r="G71" s="38">
        <v>14344.87643</v>
      </c>
      <c r="H71" s="38">
        <v>10888</v>
      </c>
      <c r="I71" s="38">
        <v>13109.882580000007</v>
      </c>
      <c r="J71" s="38">
        <v>11972.812030000039</v>
      </c>
      <c r="K71" s="38">
        <v>8199.5192999999981</v>
      </c>
      <c r="L71" s="38">
        <v>8141.9231399999971</v>
      </c>
      <c r="M71" s="38">
        <v>10459.804319999994</v>
      </c>
      <c r="N71" s="38">
        <v>5977.8780299999898</v>
      </c>
      <c r="O71" s="38">
        <v>13225</v>
      </c>
      <c r="Q71" s="38">
        <v>9126.9682999999895</v>
      </c>
      <c r="R71" s="38">
        <v>7578.7853399999913</v>
      </c>
      <c r="S71" s="38">
        <v>5503.6302700000006</v>
      </c>
      <c r="T71" s="38">
        <v>5892</v>
      </c>
      <c r="U71" s="38">
        <v>12228.709580000015</v>
      </c>
      <c r="V71" s="38">
        <v>14688</v>
      </c>
      <c r="W71" s="38">
        <v>2213</v>
      </c>
    </row>
    <row r="72" spans="1:23" ht="20.25" customHeight="1" x14ac:dyDescent="0.25">
      <c r="A72" s="28" t="s">
        <v>118</v>
      </c>
      <c r="B72" s="28" t="s">
        <v>103</v>
      </c>
      <c r="C72" s="38">
        <v>4470.76</v>
      </c>
      <c r="D72" s="38">
        <v>4214.72</v>
      </c>
      <c r="E72" s="38">
        <v>4303.3728100000008</v>
      </c>
      <c r="F72" s="38">
        <v>2317.4636099999993</v>
      </c>
      <c r="G72" s="38">
        <v>249.89529000000005</v>
      </c>
      <c r="H72" s="38">
        <v>431.68947000000003</v>
      </c>
      <c r="I72" s="38">
        <v>388.83478999999988</v>
      </c>
      <c r="J72" s="38">
        <v>315.15652999999992</v>
      </c>
      <c r="K72" s="38">
        <v>51.266549999999981</v>
      </c>
      <c r="L72" s="38">
        <v>22.513129999999993</v>
      </c>
      <c r="M72" s="38">
        <v>32</v>
      </c>
      <c r="N72" s="38">
        <v>102</v>
      </c>
      <c r="O72" s="38">
        <v>931</v>
      </c>
      <c r="Q72" s="38">
        <v>13109.882580000007</v>
      </c>
      <c r="R72" s="38">
        <v>11972.812030000039</v>
      </c>
      <c r="S72" s="38">
        <v>8199.5192999999981</v>
      </c>
      <c r="T72" s="38">
        <v>8141.9231399999971</v>
      </c>
      <c r="U72" s="38">
        <v>10459.804319999994</v>
      </c>
      <c r="V72" s="38">
        <v>5977.8780299999898</v>
      </c>
      <c r="W72" s="38">
        <v>13225</v>
      </c>
    </row>
    <row r="73" spans="1:23" ht="20.25" customHeight="1" x14ac:dyDescent="0.25">
      <c r="A73" s="28" t="s">
        <v>119</v>
      </c>
      <c r="B73" s="28" t="s">
        <v>105</v>
      </c>
      <c r="C73" s="38">
        <v>8652.9067200000009</v>
      </c>
      <c r="D73" s="38">
        <v>5928.8243300000004</v>
      </c>
      <c r="E73" s="38">
        <v>5162.5554799999973</v>
      </c>
      <c r="F73" s="38">
        <v>3441.5748599999979</v>
      </c>
      <c r="G73" s="38">
        <v>1519.7753300000008</v>
      </c>
      <c r="H73" s="38">
        <v>1694.8854800000011</v>
      </c>
      <c r="I73" s="38">
        <v>1698.6697200000006</v>
      </c>
      <c r="J73" s="38">
        <v>1391.9476699999991</v>
      </c>
      <c r="K73" s="38">
        <v>354.24479000000065</v>
      </c>
      <c r="L73" s="38">
        <v>753.50509000000238</v>
      </c>
      <c r="M73" s="38">
        <v>1576.1132200000004</v>
      </c>
      <c r="N73" s="38">
        <v>2037</v>
      </c>
      <c r="O73" s="38">
        <v>1200</v>
      </c>
      <c r="Q73" s="38">
        <v>388.83478999999988</v>
      </c>
      <c r="R73" s="38">
        <v>315.15652999999992</v>
      </c>
      <c r="S73" s="38">
        <v>51.266549999999981</v>
      </c>
      <c r="T73" s="38">
        <v>22.513129999999993</v>
      </c>
      <c r="U73" s="38">
        <v>32</v>
      </c>
      <c r="V73" s="38">
        <v>102</v>
      </c>
      <c r="W73" s="38">
        <v>931</v>
      </c>
    </row>
    <row r="74" spans="1:23" ht="20.25" customHeight="1" thickBot="1" x14ac:dyDescent="0.3">
      <c r="A74" s="18"/>
      <c r="B74" s="36" t="s">
        <v>1</v>
      </c>
      <c r="C74" s="40">
        <f t="shared" ref="C74:I74" si="6">+C66+C58</f>
        <v>54880.450469999996</v>
      </c>
      <c r="D74" s="40">
        <f t="shared" si="6"/>
        <v>51091.075310000007</v>
      </c>
      <c r="E74" s="40">
        <f t="shared" si="6"/>
        <v>41031.326369999981</v>
      </c>
      <c r="F74" s="40">
        <f t="shared" si="6"/>
        <v>29813.850189999986</v>
      </c>
      <c r="G74" s="40">
        <f t="shared" si="6"/>
        <v>26768.562740000001</v>
      </c>
      <c r="H74" s="40">
        <f t="shared" si="6"/>
        <v>23137.559459999997</v>
      </c>
      <c r="I74" s="40">
        <f t="shared" si="6"/>
        <v>27139.530789999997</v>
      </c>
      <c r="J74" s="40">
        <f t="shared" ref="J74:O74" si="7">+J66+J58</f>
        <v>24068.490960000032</v>
      </c>
      <c r="K74" s="40">
        <f t="shared" si="7"/>
        <v>16367.535739999998</v>
      </c>
      <c r="L74" s="40">
        <f t="shared" si="7"/>
        <v>18107.917659999999</v>
      </c>
      <c r="M74" s="40">
        <f t="shared" si="7"/>
        <v>27574.423000000006</v>
      </c>
      <c r="N74" s="40">
        <f t="shared" si="7"/>
        <v>24941</v>
      </c>
      <c r="O74" s="40">
        <f t="shared" si="7"/>
        <v>19720.192220000001</v>
      </c>
      <c r="Q74" s="38">
        <v>1698.6697200000006</v>
      </c>
      <c r="R74" s="38">
        <v>1391.9476699999991</v>
      </c>
      <c r="S74" s="38">
        <v>354.24479000000065</v>
      </c>
      <c r="T74" s="38">
        <v>753.50509000000238</v>
      </c>
      <c r="U74" s="38">
        <v>1576.1132200000004</v>
      </c>
      <c r="V74" s="38">
        <v>2037</v>
      </c>
      <c r="W74" s="38">
        <v>1200</v>
      </c>
    </row>
    <row r="75" spans="1:23" ht="18.75" thickTop="1" thickBot="1" x14ac:dyDescent="0.25">
      <c r="I75" s="13"/>
      <c r="Q75" s="40">
        <f t="shared" ref="Q75:W75" si="8">+Q67+Q59</f>
        <v>27139.530789999997</v>
      </c>
      <c r="R75" s="40">
        <f t="shared" si="8"/>
        <v>24068.490960000032</v>
      </c>
      <c r="S75" s="40">
        <f t="shared" si="8"/>
        <v>16367.535739999998</v>
      </c>
      <c r="T75" s="40">
        <f t="shared" si="8"/>
        <v>18107.917659999999</v>
      </c>
      <c r="U75" s="40">
        <f t="shared" si="8"/>
        <v>27574.423000000006</v>
      </c>
      <c r="V75" s="40">
        <f t="shared" si="8"/>
        <v>24941</v>
      </c>
      <c r="W75" s="40">
        <f t="shared" si="8"/>
        <v>19720.192220000001</v>
      </c>
    </row>
    <row r="76" spans="1:23" ht="13.5" thickTop="1" x14ac:dyDescent="0.2"/>
    <row r="77" spans="1:23" ht="19.5" thickBot="1" x14ac:dyDescent="0.25">
      <c r="A77" s="18"/>
      <c r="B77" s="36" t="s">
        <v>5</v>
      </c>
      <c r="C77" s="40">
        <f t="shared" ref="C77:I77" si="9">+C74+C51</f>
        <v>1143485.8501900001</v>
      </c>
      <c r="D77" s="40">
        <f t="shared" si="9"/>
        <v>1117961.00398</v>
      </c>
      <c r="E77" s="40">
        <f t="shared" si="9"/>
        <v>1236849.2338</v>
      </c>
      <c r="F77" s="40">
        <f t="shared" si="9"/>
        <v>1564529.9695199998</v>
      </c>
      <c r="G77" s="40">
        <f t="shared" si="9"/>
        <v>1512855.9107099997</v>
      </c>
      <c r="H77" s="40">
        <f t="shared" si="9"/>
        <v>1697667.2645599998</v>
      </c>
      <c r="I77" s="40">
        <f t="shared" si="9"/>
        <v>2187564.2426399998</v>
      </c>
      <c r="J77" s="40">
        <f t="shared" ref="J77:O77" si="10">+J74+J51</f>
        <v>1804711.6106400003</v>
      </c>
      <c r="K77" s="40">
        <f t="shared" si="10"/>
        <v>1517099.0223299998</v>
      </c>
      <c r="L77" s="40">
        <f t="shared" si="10"/>
        <v>2194748.9245922999</v>
      </c>
      <c r="M77" s="40">
        <f t="shared" si="10"/>
        <v>2503364.0146008702</v>
      </c>
      <c r="N77" s="40">
        <f t="shared" si="10"/>
        <v>2564844</v>
      </c>
      <c r="O77" s="40">
        <f t="shared" si="10"/>
        <v>3054704</v>
      </c>
      <c r="P77" s="20"/>
    </row>
    <row r="78" spans="1:23" ht="13.5" thickTop="1" x14ac:dyDescent="0.2">
      <c r="B78" s="6"/>
      <c r="J78" s="9"/>
      <c r="K78" s="9"/>
      <c r="L78" s="7"/>
    </row>
    <row r="79" spans="1:23" ht="15.75" x14ac:dyDescent="0.25">
      <c r="A79" s="24" t="s">
        <v>91</v>
      </c>
      <c r="J79" s="9"/>
      <c r="K79" s="9"/>
      <c r="L79" s="7"/>
    </row>
    <row r="80" spans="1:23" x14ac:dyDescent="0.2">
      <c r="A80" s="6"/>
      <c r="I80"/>
    </row>
    <row r="82" spans="9:15" x14ac:dyDescent="0.2">
      <c r="O82">
        <f>+O77*100/N77</f>
        <v>119.09901732814939</v>
      </c>
    </row>
    <row r="84" spans="9:15" ht="15" x14ac:dyDescent="0.2">
      <c r="I84" s="14"/>
    </row>
    <row r="85" spans="9:15" ht="15" x14ac:dyDescent="0.2">
      <c r="I85" s="12"/>
    </row>
    <row r="86" spans="9:15" ht="15" x14ac:dyDescent="0.2">
      <c r="I86" s="12"/>
    </row>
    <row r="87" spans="9:15" ht="15" x14ac:dyDescent="0.2">
      <c r="I87" s="12"/>
    </row>
    <row r="88" spans="9:15" ht="15" x14ac:dyDescent="0.2">
      <c r="I88" s="12"/>
    </row>
    <row r="89" spans="9:15" ht="15" x14ac:dyDescent="0.2">
      <c r="I89" s="12"/>
    </row>
    <row r="90" spans="9:15" ht="15" x14ac:dyDescent="0.2">
      <c r="I90" s="12"/>
    </row>
    <row r="91" spans="9:15" ht="15" x14ac:dyDescent="0.2">
      <c r="I91" s="12"/>
    </row>
    <row r="92" spans="9:15" ht="15" x14ac:dyDescent="0.2">
      <c r="I92" s="12"/>
    </row>
    <row r="93" spans="9:15" ht="15" x14ac:dyDescent="0.2">
      <c r="I93" s="12"/>
    </row>
    <row r="94" spans="9:15" ht="15" x14ac:dyDescent="0.2">
      <c r="I94" s="12"/>
    </row>
    <row r="95" spans="9:15" ht="15" x14ac:dyDescent="0.2">
      <c r="I95" s="12"/>
    </row>
    <row r="96" spans="9:15" ht="15" x14ac:dyDescent="0.2">
      <c r="I96" s="15"/>
    </row>
    <row r="97" spans="9:9" ht="15" x14ac:dyDescent="0.2">
      <c r="I97" s="13"/>
    </row>
    <row r="98" spans="9:9" ht="15" x14ac:dyDescent="0.2">
      <c r="I98" s="13"/>
    </row>
    <row r="99" spans="9:9" ht="15" x14ac:dyDescent="0.2">
      <c r="I99" s="13"/>
    </row>
    <row r="100" spans="9:9" ht="15" x14ac:dyDescent="0.2">
      <c r="I100" s="13"/>
    </row>
    <row r="101" spans="9:9" ht="15" x14ac:dyDescent="0.2">
      <c r="I101" s="13"/>
    </row>
    <row r="102" spans="9:9" ht="15" x14ac:dyDescent="0.2">
      <c r="I102" s="13"/>
    </row>
    <row r="103" spans="9:9" ht="15" x14ac:dyDescent="0.2">
      <c r="I103" s="13"/>
    </row>
    <row r="104" spans="9:9" ht="15" x14ac:dyDescent="0.2">
      <c r="I104" s="13"/>
    </row>
    <row r="105" spans="9:9" ht="15" x14ac:dyDescent="0.2">
      <c r="I105" s="13"/>
    </row>
  </sheetData>
  <mergeCells count="1">
    <mergeCell ref="B9:D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EXPORTACION VOLUMEN</vt:lpstr>
      <vt:lpstr>EXPORTACION VALOR</vt:lpstr>
    </vt:vector>
  </TitlesOfParts>
  <Company>DGF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Manejo y Proteccion</dc:creator>
  <cp:lastModifiedBy>Boragno Rodrí Leonardo Daniel</cp:lastModifiedBy>
  <cp:lastPrinted>2017-06-13T13:58:26Z</cp:lastPrinted>
  <dcterms:created xsi:type="dcterms:W3CDTF">2006-08-30T16:50:01Z</dcterms:created>
  <dcterms:modified xsi:type="dcterms:W3CDTF">2025-06-02T14:33:32Z</dcterms:modified>
</cp:coreProperties>
</file>