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nexo P 2018-02-07\"/>
    </mc:Choice>
  </mc:AlternateContent>
  <bookViews>
    <workbookView xWindow="0" yWindow="0" windowWidth="20490" windowHeight="7755" firstSheet="1" activeTab="1"/>
  </bookViews>
  <sheets>
    <sheet name="Parallel roads" sheetId="1" r:id="rId1"/>
    <sheet name="Affected by bridges and others" sheetId="4" r:id="rId2"/>
  </sheets>
  <definedNames>
    <definedName name="_xlnm.Print_Titles" localSheetId="0">'Parallel roads'!$1:$7</definedName>
  </definedNames>
  <calcPr calcId="152511"/>
</workbook>
</file>

<file path=xl/calcChain.xml><?xml version="1.0" encoding="utf-8"?>
<calcChain xmlns="http://schemas.openxmlformats.org/spreadsheetml/2006/main">
  <c r="J81" i="1" l="1"/>
  <c r="G83" i="1"/>
  <c r="H83" i="1" s="1"/>
  <c r="G84" i="1"/>
  <c r="G86" i="1" s="1"/>
  <c r="G79" i="1"/>
  <c r="G81" i="1" s="1"/>
  <c r="H81" i="1" s="1"/>
  <c r="H86" i="1" s="1"/>
  <c r="C32" i="4"/>
  <c r="C30" i="4"/>
  <c r="C39" i="4" l="1"/>
  <c r="G76" i="1" l="1"/>
</calcChain>
</file>

<file path=xl/comments1.xml><?xml version="1.0" encoding="utf-8"?>
<comments xmlns="http://schemas.openxmlformats.org/spreadsheetml/2006/main">
  <authors>
    <author>Kiuru Tiina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Kiuru Tiina:</t>
        </r>
        <r>
          <rPr>
            <sz val="9"/>
            <color indexed="81"/>
            <rFont val="Tahoma"/>
            <family val="2"/>
          </rPr>
          <t xml:space="preserve">
without ditch and sidewalk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Kiuru Tiina:</t>
        </r>
        <r>
          <rPr>
            <sz val="9"/>
            <color indexed="81"/>
            <rFont val="Tahoma"/>
            <family val="2"/>
          </rPr>
          <t xml:space="preserve">
without ditch and sidewalk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Kiuru Tiina:</t>
        </r>
        <r>
          <rPr>
            <sz val="9"/>
            <color indexed="81"/>
            <rFont val="Tahoma"/>
            <family val="2"/>
          </rPr>
          <t xml:space="preserve">
without ditch and sidewalk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Kiuru Tiina:</t>
        </r>
        <r>
          <rPr>
            <sz val="9"/>
            <color indexed="81"/>
            <rFont val="Tahoma"/>
            <family val="2"/>
          </rPr>
          <t xml:space="preserve">
without ditch and sidewalk</t>
        </r>
      </text>
    </comment>
  </commentList>
</comments>
</file>

<file path=xl/sharedStrings.xml><?xml version="1.0" encoding="utf-8"?>
<sst xmlns="http://schemas.openxmlformats.org/spreadsheetml/2006/main" count="833" uniqueCount="307">
  <si>
    <t>Road type</t>
  </si>
  <si>
    <t>Start-km 
(new track-km)</t>
  </si>
  <si>
    <t>End-km 
(new track-km)</t>
  </si>
  <si>
    <t>Nr.</t>
  </si>
  <si>
    <t>Length (m)</t>
  </si>
  <si>
    <t>Action</t>
  </si>
  <si>
    <t>New road</t>
  </si>
  <si>
    <t>119+920</t>
  </si>
  <si>
    <t>120+800</t>
  </si>
  <si>
    <t>Road</t>
  </si>
  <si>
    <t>Private road</t>
  </si>
  <si>
    <t>New alignment</t>
  </si>
  <si>
    <t>TOTAL</t>
  </si>
  <si>
    <t>6-8</t>
  </si>
  <si>
    <t>5-6</t>
  </si>
  <si>
    <t>Width of the road (m)</t>
  </si>
  <si>
    <t>Road or street name</t>
  </si>
  <si>
    <t>-</t>
  </si>
  <si>
    <t>Ruta 77</t>
  </si>
  <si>
    <t>west</t>
  </si>
  <si>
    <t>east</t>
  </si>
  <si>
    <t>195+400</t>
  </si>
  <si>
    <t>6</t>
  </si>
  <si>
    <t>Public road</t>
  </si>
  <si>
    <t>Side of the railway</t>
  </si>
  <si>
    <t>m</t>
  </si>
  <si>
    <t>Section of line</t>
  </si>
  <si>
    <t>Agricultural road</t>
  </si>
  <si>
    <t>New road=major road alignment change</t>
  </si>
  <si>
    <t>Rural road</t>
  </si>
  <si>
    <t>Type E</t>
  </si>
  <si>
    <t>Type B</t>
  </si>
  <si>
    <t>Type C</t>
  </si>
  <si>
    <t>Type D</t>
  </si>
  <si>
    <t>General Juan Antonio Lavalleja</t>
  </si>
  <si>
    <t>1+7.2+1</t>
  </si>
  <si>
    <t>Parallel / Crossing</t>
  </si>
  <si>
    <t>parallel</t>
  </si>
  <si>
    <t>Note</t>
  </si>
  <si>
    <t>5</t>
  </si>
  <si>
    <t>65+360</t>
  </si>
  <si>
    <t>66+400</t>
  </si>
  <si>
    <t>Existing lane width 3+3 m</t>
  </si>
  <si>
    <t>92+000</t>
  </si>
  <si>
    <t>Existing lane width 3.6 m</t>
  </si>
  <si>
    <t>116+080</t>
  </si>
  <si>
    <t>Improvement of level crossing angle</t>
  </si>
  <si>
    <t>121+960</t>
  </si>
  <si>
    <t>Related to km 182+420 level crossing</t>
  </si>
  <si>
    <t>Related to km 192+430 level crossing</t>
  </si>
  <si>
    <t>140+980</t>
  </si>
  <si>
    <t>141+460</t>
  </si>
  <si>
    <t>7.2</t>
  </si>
  <si>
    <t>Existing lane width 3.6+3.6 m</t>
  </si>
  <si>
    <t>3.6</t>
  </si>
  <si>
    <t>Removal of several level crossings</t>
  </si>
  <si>
    <t>Needed only in case of double track</t>
  </si>
  <si>
    <t>64+850</t>
  </si>
  <si>
    <t>4.0</t>
  </si>
  <si>
    <t>63+800</t>
  </si>
  <si>
    <t>74+041</t>
  </si>
  <si>
    <t>74+250</t>
  </si>
  <si>
    <t>Removal of level crossing km 74+250 (soil cut)</t>
  </si>
  <si>
    <t>3.7</t>
  </si>
  <si>
    <t>Related to km 187+480 level crossing</t>
  </si>
  <si>
    <t>Montevideo-Sayago</t>
  </si>
  <si>
    <t>Railway Project</t>
  </si>
  <si>
    <t>east/north</t>
  </si>
  <si>
    <t>1+520</t>
  </si>
  <si>
    <t>1+950</t>
  </si>
  <si>
    <t>Mendoza</t>
  </si>
  <si>
    <t>Reducing the width</t>
  </si>
  <si>
    <t>2+220</t>
  </si>
  <si>
    <t>2+330</t>
  </si>
  <si>
    <t>Reducing the width and modifing the curve</t>
  </si>
  <si>
    <t>Civicos</t>
  </si>
  <si>
    <t>6+120</t>
  </si>
  <si>
    <t>Claudio Ptolomeo</t>
  </si>
  <si>
    <t>6+610</t>
  </si>
  <si>
    <t>8+020</t>
  </si>
  <si>
    <t>8+070</t>
  </si>
  <si>
    <t>Sayago station turnaround</t>
  </si>
  <si>
    <t>New turnaround</t>
  </si>
  <si>
    <t>11+680</t>
  </si>
  <si>
    <t>Reducing the width or realign</t>
  </si>
  <si>
    <t>12+100</t>
  </si>
  <si>
    <t>14+800</t>
  </si>
  <si>
    <t>Yamandú</t>
  </si>
  <si>
    <t>18+900</t>
  </si>
  <si>
    <t>Doctor Alfonso Espinola</t>
  </si>
  <si>
    <t>19+450</t>
  </si>
  <si>
    <t>22+100</t>
  </si>
  <si>
    <t>22+350</t>
  </si>
  <si>
    <t>Doctor Elias Regules</t>
  </si>
  <si>
    <t>22+950</t>
  </si>
  <si>
    <t>23+100</t>
  </si>
  <si>
    <t>23+660</t>
  </si>
  <si>
    <t>24+120</t>
  </si>
  <si>
    <t>Enrique Mesa</t>
  </si>
  <si>
    <t>Reducing the width or realign or special drainage system</t>
  </si>
  <si>
    <t>La Paz</t>
  </si>
  <si>
    <t>23+580</t>
  </si>
  <si>
    <t>23+730</t>
  </si>
  <si>
    <t>24+520</t>
  </si>
  <si>
    <t>24+900</t>
  </si>
  <si>
    <t>25+780</t>
  </si>
  <si>
    <t>26+230</t>
  </si>
  <si>
    <t>Urban street, oneway two lanes</t>
  </si>
  <si>
    <t>Urban street, twoway</t>
  </si>
  <si>
    <t>Type A2</t>
  </si>
  <si>
    <t>Type A</t>
  </si>
  <si>
    <t>Urban street, twoway, sand</t>
  </si>
  <si>
    <t>Urban street, twoway, pavement</t>
  </si>
  <si>
    <t>Reducing the width, currently separate sidewalk and ditch between the street and the sidewalk</t>
  </si>
  <si>
    <t>Progreso /Ciclamor</t>
  </si>
  <si>
    <t>Republica Argentina</t>
  </si>
  <si>
    <t>Republica del Paraguay</t>
  </si>
  <si>
    <t>26+000</t>
  </si>
  <si>
    <t>New alignment=modification of road alignment</t>
  </si>
  <si>
    <t>Removal of level crossing km 58+220</t>
  </si>
  <si>
    <t>Road type2</t>
  </si>
  <si>
    <t>(Sayago)-Progreso</t>
  </si>
  <si>
    <t>(Progreso)-Florida</t>
  </si>
  <si>
    <t>(Florida)-Durazno</t>
  </si>
  <si>
    <t>57+936</t>
  </si>
  <si>
    <t>58+227</t>
  </si>
  <si>
    <t>58+667</t>
  </si>
  <si>
    <t>59+723</t>
  </si>
  <si>
    <t>63+695</t>
  </si>
  <si>
    <t>66+455</t>
  </si>
  <si>
    <t>69+918</t>
  </si>
  <si>
    <t>70+358</t>
  </si>
  <si>
    <t>89+370</t>
  </si>
  <si>
    <t>90+358</t>
  </si>
  <si>
    <t>91+442</t>
  </si>
  <si>
    <t>98+061</t>
  </si>
  <si>
    <t>98+955</t>
  </si>
  <si>
    <t>116+257</t>
  </si>
  <si>
    <t>120+156</t>
  </si>
  <si>
    <t>129+716</t>
  </si>
  <si>
    <t>129+915</t>
  </si>
  <si>
    <t>132+660</t>
  </si>
  <si>
    <t>133+164</t>
  </si>
  <si>
    <t>136+069</t>
  </si>
  <si>
    <t>136+712</t>
  </si>
  <si>
    <t>137+117</t>
  </si>
  <si>
    <t>137+891</t>
  </si>
  <si>
    <t>140+445</t>
  </si>
  <si>
    <t>142+530</t>
  </si>
  <si>
    <t>143+370</t>
  </si>
  <si>
    <t>146+176</t>
  </si>
  <si>
    <t>146+888</t>
  </si>
  <si>
    <t>149+036</t>
  </si>
  <si>
    <t>149+836</t>
  </si>
  <si>
    <t>153+831</t>
  </si>
  <si>
    <t>154+000</t>
  </si>
  <si>
    <t>162+300</t>
  </si>
  <si>
    <t>162+730</t>
  </si>
  <si>
    <t>180+688</t>
  </si>
  <si>
    <t>181+309</t>
  </si>
  <si>
    <t>182+274</t>
  </si>
  <si>
    <t>182+630</t>
  </si>
  <si>
    <t>182+600</t>
  </si>
  <si>
    <t>183+047</t>
  </si>
  <si>
    <t>187+273</t>
  </si>
  <si>
    <t>187+472</t>
  </si>
  <si>
    <t>188+367</t>
  </si>
  <si>
    <t>188+517</t>
  </si>
  <si>
    <t>192+340</t>
  </si>
  <si>
    <t>192+459</t>
  </si>
  <si>
    <t>195+481</t>
  </si>
  <si>
    <t>188+312</t>
  </si>
  <si>
    <t>188+405</t>
  </si>
  <si>
    <t>174+737</t>
  </si>
  <si>
    <t>174+857</t>
  </si>
  <si>
    <t>129+400</t>
  </si>
  <si>
    <t>129+644</t>
  </si>
  <si>
    <t>79+085</t>
  </si>
  <si>
    <t>79+220</t>
  </si>
  <si>
    <t>51+086</t>
  </si>
  <si>
    <t>51+132</t>
  </si>
  <si>
    <t>148+852</t>
  </si>
  <si>
    <t>148+817</t>
  </si>
  <si>
    <t>150+400</t>
  </si>
  <si>
    <t>150+643</t>
  </si>
  <si>
    <t>154+676</t>
  </si>
  <si>
    <t>154+710</t>
  </si>
  <si>
    <t>Access road to the passenger stop</t>
  </si>
  <si>
    <t>68+240</t>
  </si>
  <si>
    <t>68+260</t>
  </si>
  <si>
    <t xml:space="preserve">west </t>
  </si>
  <si>
    <t>Removal of level crossing because of meeting station</t>
  </si>
  <si>
    <t>VR Track Oy</t>
  </si>
  <si>
    <t>east/west</t>
  </si>
  <si>
    <t>3+790</t>
  </si>
  <si>
    <t>4+100</t>
  </si>
  <si>
    <t>Detailed street planning and impact on the surrounding street network must be planned at the detailed design phase</t>
  </si>
  <si>
    <t>63+882</t>
  </si>
  <si>
    <t>64+022</t>
  </si>
  <si>
    <t>Roads and streets affected by bridges</t>
  </si>
  <si>
    <t xml:space="preserve">Loc. </t>
  </si>
  <si>
    <t>Name</t>
  </si>
  <si>
    <t>Lenght (m)</t>
  </si>
  <si>
    <t>Road / street</t>
  </si>
  <si>
    <t>Pedestrian way</t>
  </si>
  <si>
    <t>Road cross</t>
  </si>
  <si>
    <t xml:space="preserve"> width (m)</t>
  </si>
  <si>
    <t>width (m)</t>
  </si>
  <si>
    <t>section type</t>
  </si>
  <si>
    <t>(without shoulders)</t>
  </si>
  <si>
    <t xml:space="preserve">Montevideo–Sayago, km 0+500–8+800, existing 2-track section </t>
  </si>
  <si>
    <t>003+350</t>
  </si>
  <si>
    <t>Hermanos Gil</t>
  </si>
  <si>
    <t>2,0 + 2,0</t>
  </si>
  <si>
    <t>Street</t>
  </si>
  <si>
    <t>004+496</t>
  </si>
  <si>
    <t>Senda Arquitecto</t>
  </si>
  <si>
    <t xml:space="preserve">(Sayago)–Progreso, km 8+800–28+500, new 2-track section </t>
  </si>
  <si>
    <t>011+550</t>
  </si>
  <si>
    <t>Colon terminal</t>
  </si>
  <si>
    <t>012+347</t>
  </si>
  <si>
    <t>Fernando Menck</t>
  </si>
  <si>
    <t>014+052</t>
  </si>
  <si>
    <t>Gral Osavaldo odriguez</t>
  </si>
  <si>
    <t>015+360</t>
  </si>
  <si>
    <t>020+228</t>
  </si>
  <si>
    <t>Av Liber Seregni</t>
  </si>
  <si>
    <t>023+120</t>
  </si>
  <si>
    <t>Cordoba-Americo_Vespucio</t>
  </si>
  <si>
    <t>023+310</t>
  </si>
  <si>
    <t>Magallenes</t>
  </si>
  <si>
    <t>023+750</t>
  </si>
  <si>
    <t>E.Amorin</t>
  </si>
  <si>
    <t>024+090</t>
  </si>
  <si>
    <t>Florencio Sanchez</t>
  </si>
  <si>
    <t xml:space="preserve">(Progreso)–Florida, km 28+500–107+500 </t>
  </si>
  <si>
    <t>055+544</t>
  </si>
  <si>
    <t>Santa Lucia</t>
  </si>
  <si>
    <t>056+160</t>
  </si>
  <si>
    <t>059+430</t>
  </si>
  <si>
    <t>106+950</t>
  </si>
  <si>
    <t xml:space="preserve">(Florida)–Durazno, km 107+500–197+500 </t>
  </si>
  <si>
    <t>131+960</t>
  </si>
  <si>
    <t>Overpass</t>
  </si>
  <si>
    <t>TYPE F</t>
  </si>
  <si>
    <t>TYPE A1/A2</t>
  </si>
  <si>
    <t>TYPE E</t>
  </si>
  <si>
    <t>TYPE C</t>
  </si>
  <si>
    <t>List of Affected Streets and Roads</t>
  </si>
  <si>
    <t>Pre-engineering, phase 2</t>
  </si>
  <si>
    <t>Appendix G4</t>
  </si>
  <si>
    <t>35+420</t>
  </si>
  <si>
    <t>35+470</t>
  </si>
  <si>
    <t>Removal of level crossing km 35+433</t>
  </si>
  <si>
    <t>66+855</t>
  </si>
  <si>
    <t>77+400</t>
  </si>
  <si>
    <t>79+100</t>
  </si>
  <si>
    <t>Access to plots. Meeting 4, interlocking container ca. Km 78+700 (west side).</t>
  </si>
  <si>
    <t>78+800</t>
  </si>
  <si>
    <t>79+400</t>
  </si>
  <si>
    <t>64+800</t>
  </si>
  <si>
    <t>146+620</t>
  </si>
  <si>
    <t>146+950</t>
  </si>
  <si>
    <t>Connecting to new level crossing at km 146+600.</t>
  </si>
  <si>
    <t>181+440</t>
  </si>
  <si>
    <t>181+720</t>
  </si>
  <si>
    <t>191+220</t>
  </si>
  <si>
    <t>192+400</t>
  </si>
  <si>
    <t>Removal of level crossing km 33+424</t>
  </si>
  <si>
    <t>33+330</t>
  </si>
  <si>
    <t>33+400</t>
  </si>
  <si>
    <t>14+855</t>
  </si>
  <si>
    <t>Existing street is 7.0-7.5 m wide. Reducing the width km 14+800-15+060 makes it possible to use open ditch railway drainage on the east side.</t>
  </si>
  <si>
    <t>Realign the the connection to level crossing Abravadero, km 14+798</t>
  </si>
  <si>
    <t>Calle 3 / José Pedro Costigliolo</t>
  </si>
  <si>
    <t>4.5</t>
  </si>
  <si>
    <t>Reducing the width or realign and a new guardrail on the east side of the street.</t>
  </si>
  <si>
    <t>Reducing the width to 3.6 m or realign ca. 1 m to west. A guardrail is required between the street and the new open railway ditch.</t>
  </si>
  <si>
    <t>Reducing the width and modifying the curve</t>
  </si>
  <si>
    <t>24+520-24+620 a new guardrail between the street and railway open ditch, 24+620-24+900 a new retaining wall between railway and street.</t>
  </si>
  <si>
    <t>Reducing the width or realign, guardrail and a retaining wall ca. 300 m</t>
  </si>
  <si>
    <t>6.6</t>
  </si>
  <si>
    <t>5.4</t>
  </si>
  <si>
    <t>7.2+1</t>
  </si>
  <si>
    <t>5.6+5.6</t>
  </si>
  <si>
    <t>7.2+2.5</t>
  </si>
  <si>
    <t>054+976</t>
  </si>
  <si>
    <t>Independencia_south</t>
  </si>
  <si>
    <t>067+525</t>
  </si>
  <si>
    <t>068+265</t>
  </si>
  <si>
    <t>Independencia_north</t>
  </si>
  <si>
    <t>195+758</t>
  </si>
  <si>
    <t>195+853</t>
  </si>
  <si>
    <t>41+250</t>
  </si>
  <si>
    <t>41+595</t>
  </si>
  <si>
    <t>7,2</t>
  </si>
  <si>
    <t>Highway</t>
  </si>
  <si>
    <t>Ruta 81 (not affected by the bridge)</t>
  </si>
  <si>
    <t>Separate design in Appendix L2.</t>
  </si>
  <si>
    <t>057+970</t>
  </si>
  <si>
    <t>Santa Lucia (Ruta 63)</t>
  </si>
  <si>
    <t>062+389</t>
  </si>
  <si>
    <t>Empalme Rutas 77 y 78</t>
  </si>
  <si>
    <t>Separate design in Appendix L3.</t>
  </si>
  <si>
    <t>Uruguayana</t>
  </si>
  <si>
    <t>Asfalto</t>
  </si>
  <si>
    <t>Tosca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</si>
</sst>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9"/>
      <color rgb="FFFF0000"/>
      <name val="Verdana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0"/>
      <color theme="1"/>
      <name val="Verdana"/>
      <scheme val="minor"/>
    </font>
    <font>
      <sz val="9"/>
      <color rgb="FFFF0000"/>
      <name val="Verdana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8" xfId="0" applyBorder="1"/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1" xfId="0" applyBorder="1"/>
    <xf numFmtId="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3" xfId="0" applyFont="1" applyFill="1" applyBorder="1"/>
    <xf numFmtId="0" fontId="1" fillId="2" borderId="12" xfId="0" applyFont="1" applyFill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0" fillId="2" borderId="12" xfId="0" applyFill="1" applyBorder="1"/>
    <xf numFmtId="1" fontId="0" fillId="2" borderId="12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4" fontId="11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14" fontId="11" fillId="3" borderId="0" xfId="0" applyNumberFormat="1" applyFont="1" applyFill="1" applyBorder="1" applyAlignment="1">
      <alignment horizontal="left" vertical="top"/>
    </xf>
    <xf numFmtId="14" fontId="2" fillId="3" borderId="0" xfId="0" applyNumberFormat="1" applyFont="1" applyFill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left" vertical="top" wrapText="1"/>
    </xf>
    <xf numFmtId="1" fontId="0" fillId="0" borderId="8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outline="0">
        <left style="thin">
          <color indexed="64"/>
        </left>
      </border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  <border outline="0">
        <right style="thin">
          <color indexed="64"/>
        </right>
      </border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959645</xdr:colOff>
      <xdr:row>0</xdr:row>
      <xdr:rowOff>50007</xdr:rowOff>
    </xdr:from>
    <xdr:to>
      <xdr:col>6</xdr:col>
      <xdr:colOff>523876</xdr:colOff>
      <xdr:row>5</xdr:row>
      <xdr:rowOff>95428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99A86E8C-1416-4518-9981-7B040C22E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8570" y="50007"/>
          <a:ext cx="2355056" cy="95982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66675</xdr:rowOff>
    </xdr:from>
    <xdr:to>
      <xdr:col>8</xdr:col>
      <xdr:colOff>42545</xdr:colOff>
      <xdr:row>1</xdr:row>
      <xdr:rowOff>111125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xmlns="" id="{2423E6DC-F6CB-4F8B-9B97-C3E5248BD1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66675"/>
          <a:ext cx="2223770" cy="22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66675</xdr:rowOff>
    </xdr:from>
    <xdr:to>
      <xdr:col>3</xdr:col>
      <xdr:colOff>1364456</xdr:colOff>
      <xdr:row>5</xdr:row>
      <xdr:rowOff>112096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8CCAA125-DB61-404D-AC0F-0B055C7BD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66675"/>
          <a:ext cx="2355056" cy="95982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5</xdr:col>
      <xdr:colOff>737870</xdr:colOff>
      <xdr:row>1</xdr:row>
      <xdr:rowOff>120650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F99E010E-E414-4803-B646-13E29B2BD3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76200"/>
          <a:ext cx="2223770" cy="225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ukko1" displayName="Taulukko1" ref="A8:M77" totalsRowShown="0" headerRowDxfId="16" dataDxfId="14" headerRowBorderDxfId="15" tableBorderDxfId="13">
  <autoFilter ref="A8:M77">
    <filterColumn colId="11">
      <filters blank="1">
        <filter val="Type C"/>
        <filter val="Type D"/>
        <filter val="Type E"/>
      </filters>
    </filterColumn>
  </autoFilter>
  <tableColumns count="13">
    <tableColumn id="1" name="Section of line" dataDxfId="12"/>
    <tableColumn id="2" name="Nr." dataDxfId="11"/>
    <tableColumn id="3" name="Parallel / Crossing" dataDxfId="10"/>
    <tableColumn id="4" name="Side of the railway" dataDxfId="9"/>
    <tableColumn id="5" name="Start-km _x000a_(new track-km)" dataDxfId="8"/>
    <tableColumn id="6" name="End-km _x000a_(new track-km)" dataDxfId="7"/>
    <tableColumn id="7" name="Length (m)" dataDxfId="6"/>
    <tableColumn id="8" name="Action" dataDxfId="5"/>
    <tableColumn id="9" name="Road type" dataDxfId="4"/>
    <tableColumn id="10" name="Road or street name" dataDxfId="3"/>
    <tableColumn id="11" name="Width of the road (m)" dataDxfId="2"/>
    <tableColumn id="12" name="Road type2" dataDxfId="1"/>
    <tableColumn id="13" name="Not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VR Group">
  <a:themeElements>
    <a:clrScheme name="VR-Yhtymä Oy">
      <a:dk1>
        <a:sysClr val="windowText" lastClr="000000"/>
      </a:dk1>
      <a:lt1>
        <a:sysClr val="window" lastClr="FFFFFF"/>
      </a:lt1>
      <a:dk2>
        <a:srgbClr val="57A50B"/>
      </a:dk2>
      <a:lt2>
        <a:srgbClr val="EEECE1"/>
      </a:lt2>
      <a:accent1>
        <a:srgbClr val="57A50B"/>
      </a:accent1>
      <a:accent2>
        <a:srgbClr val="A5ACAF"/>
      </a:accent2>
      <a:accent3>
        <a:srgbClr val="356407"/>
      </a:accent3>
      <a:accent4>
        <a:srgbClr val="DADFE1"/>
      </a:accent4>
      <a:accent5>
        <a:srgbClr val="A7DE79"/>
      </a:accent5>
      <a:accent6>
        <a:srgbClr val="4F5D5D"/>
      </a:accent6>
      <a:hlink>
        <a:srgbClr val="0000FF"/>
      </a:hlink>
      <a:folHlink>
        <a:srgbClr val="800080"/>
      </a:folHlink>
    </a:clrScheme>
    <a:fontScheme name="V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86"/>
  <sheetViews>
    <sheetView topLeftCell="A27" zoomScale="85" zoomScaleNormal="85" workbookViewId="0">
      <selection activeCell="I84" sqref="I84"/>
    </sheetView>
  </sheetViews>
  <sheetFormatPr baseColWidth="10" defaultColWidth="8.796875" defaultRowHeight="14.25" x14ac:dyDescent="0.2"/>
  <cols>
    <col min="1" max="1" width="17.296875" style="50" customWidth="1"/>
    <col min="2" max="2" width="3.796875" style="50" customWidth="1"/>
    <col min="3" max="3" width="8.59765625" style="50" customWidth="1"/>
    <col min="4" max="4" width="10.09765625" style="50" customWidth="1"/>
    <col min="5" max="5" width="9.69921875" style="50" customWidth="1"/>
    <col min="6" max="6" width="9.5" style="50" customWidth="1"/>
    <col min="7" max="7" width="7.09765625" style="50" customWidth="1"/>
    <col min="8" max="8" width="22.8984375" style="71" customWidth="1"/>
    <col min="9" max="9" width="18.19921875" style="71" customWidth="1"/>
    <col min="10" max="10" width="21.796875" style="71" customWidth="1"/>
    <col min="11" max="11" width="9.59765625" style="71" customWidth="1"/>
    <col min="12" max="12" width="8.19921875" style="71" customWidth="1"/>
    <col min="13" max="13" width="34" style="71" customWidth="1"/>
    <col min="14" max="16384" width="8.796875" style="50"/>
  </cols>
  <sheetData>
    <row r="1" spans="1:13" x14ac:dyDescent="0.2">
      <c r="A1" s="47" t="s">
        <v>248</v>
      </c>
      <c r="B1" s="48"/>
      <c r="C1" s="48"/>
      <c r="D1" s="47"/>
      <c r="E1" s="48"/>
      <c r="F1" s="48"/>
      <c r="G1" s="48"/>
      <c r="H1" s="49"/>
      <c r="I1" s="49"/>
      <c r="J1" s="49"/>
      <c r="K1" s="49"/>
      <c r="L1" s="49"/>
      <c r="M1" s="49"/>
    </row>
    <row r="2" spans="1:13" x14ac:dyDescent="0.2">
      <c r="A2" s="42" t="s">
        <v>250</v>
      </c>
      <c r="B2" s="48"/>
      <c r="C2" s="48"/>
      <c r="D2" s="47"/>
      <c r="E2" s="48"/>
      <c r="F2" s="48"/>
      <c r="G2" s="48"/>
      <c r="H2" s="49"/>
      <c r="I2" s="49"/>
      <c r="J2" s="49"/>
      <c r="K2" s="49"/>
      <c r="L2" s="49"/>
      <c r="M2" s="49"/>
    </row>
    <row r="3" spans="1:13" ht="15" x14ac:dyDescent="0.2">
      <c r="A3" s="43" t="s">
        <v>66</v>
      </c>
      <c r="B3" s="48"/>
      <c r="C3" s="48"/>
      <c r="D3" s="48"/>
      <c r="E3" s="48"/>
      <c r="F3" s="48"/>
      <c r="G3" s="48"/>
      <c r="H3" s="49"/>
      <c r="I3" s="49"/>
      <c r="J3" s="49"/>
      <c r="K3" s="49"/>
      <c r="L3" s="49"/>
      <c r="M3" s="49"/>
    </row>
    <row r="4" spans="1:13" x14ac:dyDescent="0.2">
      <c r="A4" s="42" t="s">
        <v>249</v>
      </c>
      <c r="B4" s="48"/>
      <c r="C4" s="48"/>
      <c r="D4" s="47"/>
      <c r="E4" s="48"/>
      <c r="F4" s="48"/>
      <c r="G4" s="48"/>
      <c r="H4" s="49"/>
      <c r="I4" s="49"/>
      <c r="J4" s="49"/>
      <c r="K4" s="49"/>
      <c r="L4" s="49"/>
      <c r="M4" s="49"/>
    </row>
    <row r="5" spans="1:13" x14ac:dyDescent="0.2">
      <c r="A5" s="42" t="s">
        <v>192</v>
      </c>
      <c r="B5" s="48"/>
      <c r="C5" s="48"/>
      <c r="D5" s="51"/>
      <c r="E5" s="48"/>
      <c r="F5" s="48"/>
      <c r="G5" s="48"/>
      <c r="H5" s="52" t="s">
        <v>84</v>
      </c>
      <c r="I5" s="49"/>
      <c r="J5" s="49"/>
      <c r="K5" s="49"/>
      <c r="L5" s="49"/>
      <c r="M5" s="49"/>
    </row>
    <row r="6" spans="1:13" ht="21" x14ac:dyDescent="0.2">
      <c r="A6" s="44">
        <v>43084</v>
      </c>
      <c r="B6" s="48"/>
      <c r="C6" s="48"/>
      <c r="D6" s="45"/>
      <c r="E6" s="48"/>
      <c r="F6" s="48"/>
      <c r="G6" s="48"/>
      <c r="H6" s="52" t="s">
        <v>118</v>
      </c>
      <c r="I6" s="49"/>
      <c r="J6" s="49"/>
      <c r="K6" s="49"/>
      <c r="L6" s="49"/>
      <c r="M6" s="49"/>
    </row>
    <row r="7" spans="1:13" ht="21" x14ac:dyDescent="0.2">
      <c r="A7" s="48"/>
      <c r="B7" s="45"/>
      <c r="C7" s="45"/>
      <c r="D7" s="45"/>
      <c r="E7" s="48"/>
      <c r="F7" s="48"/>
      <c r="G7" s="48"/>
      <c r="H7" s="52" t="s">
        <v>28</v>
      </c>
      <c r="I7" s="49"/>
      <c r="J7" s="49"/>
      <c r="K7" s="49"/>
      <c r="L7" s="49"/>
      <c r="M7" s="49"/>
    </row>
    <row r="8" spans="1:13" ht="38.25" x14ac:dyDescent="0.2">
      <c r="A8" s="53" t="s">
        <v>26</v>
      </c>
      <c r="B8" s="54" t="s">
        <v>3</v>
      </c>
      <c r="C8" s="54" t="s">
        <v>36</v>
      </c>
      <c r="D8" s="54" t="s">
        <v>24</v>
      </c>
      <c r="E8" s="54" t="s">
        <v>1</v>
      </c>
      <c r="F8" s="54" t="s">
        <v>2</v>
      </c>
      <c r="G8" s="54" t="s">
        <v>4</v>
      </c>
      <c r="H8" s="54" t="s">
        <v>5</v>
      </c>
      <c r="I8" s="54" t="s">
        <v>0</v>
      </c>
      <c r="J8" s="54" t="s">
        <v>16</v>
      </c>
      <c r="K8" s="54" t="s">
        <v>15</v>
      </c>
      <c r="L8" s="54" t="s">
        <v>120</v>
      </c>
      <c r="M8" s="55" t="s">
        <v>38</v>
      </c>
    </row>
    <row r="9" spans="1:13" ht="25.5" hidden="1" x14ac:dyDescent="0.2">
      <c r="A9" s="56" t="s">
        <v>65</v>
      </c>
      <c r="B9" s="57">
        <v>1</v>
      </c>
      <c r="C9" s="57" t="s">
        <v>37</v>
      </c>
      <c r="D9" s="57" t="s">
        <v>67</v>
      </c>
      <c r="E9" s="57" t="s">
        <v>68</v>
      </c>
      <c r="F9" s="57" t="s">
        <v>69</v>
      </c>
      <c r="G9" s="58">
        <v>430</v>
      </c>
      <c r="H9" s="59" t="s">
        <v>84</v>
      </c>
      <c r="I9" s="57" t="s">
        <v>107</v>
      </c>
      <c r="J9" s="57" t="s">
        <v>70</v>
      </c>
      <c r="K9" s="46" t="s">
        <v>283</v>
      </c>
      <c r="L9" s="46" t="s">
        <v>110</v>
      </c>
      <c r="M9" s="60" t="s">
        <v>84</v>
      </c>
    </row>
    <row r="10" spans="1:13" ht="22.5" hidden="1" x14ac:dyDescent="0.2">
      <c r="A10" s="56" t="s">
        <v>65</v>
      </c>
      <c r="B10" s="57">
        <v>2</v>
      </c>
      <c r="C10" s="57" t="s">
        <v>37</v>
      </c>
      <c r="D10" s="57" t="s">
        <v>67</v>
      </c>
      <c r="E10" s="57" t="s">
        <v>72</v>
      </c>
      <c r="F10" s="57" t="s">
        <v>73</v>
      </c>
      <c r="G10" s="58">
        <v>110</v>
      </c>
      <c r="H10" s="59" t="s">
        <v>278</v>
      </c>
      <c r="I10" s="57" t="s">
        <v>108</v>
      </c>
      <c r="J10" s="57" t="s">
        <v>75</v>
      </c>
      <c r="K10" s="46">
        <v>7.2</v>
      </c>
      <c r="L10" s="46" t="s">
        <v>110</v>
      </c>
      <c r="M10" s="60" t="s">
        <v>74</v>
      </c>
    </row>
    <row r="11" spans="1:13" ht="33.75" hidden="1" x14ac:dyDescent="0.2">
      <c r="A11" s="56" t="s">
        <v>65</v>
      </c>
      <c r="B11" s="57">
        <v>3</v>
      </c>
      <c r="C11" s="57" t="s">
        <v>37</v>
      </c>
      <c r="D11" s="57" t="s">
        <v>193</v>
      </c>
      <c r="E11" s="57" t="s">
        <v>194</v>
      </c>
      <c r="F11" s="57" t="s">
        <v>195</v>
      </c>
      <c r="G11" s="58">
        <v>490</v>
      </c>
      <c r="H11" s="59" t="s">
        <v>278</v>
      </c>
      <c r="I11" s="57" t="s">
        <v>108</v>
      </c>
      <c r="J11" s="57" t="s">
        <v>304</v>
      </c>
      <c r="K11" s="46" t="s">
        <v>284</v>
      </c>
      <c r="L11" s="46" t="s">
        <v>110</v>
      </c>
      <c r="M11" s="61" t="s">
        <v>196</v>
      </c>
    </row>
    <row r="12" spans="1:13" ht="25.5" x14ac:dyDescent="0.2">
      <c r="A12" s="56" t="s">
        <v>65</v>
      </c>
      <c r="B12" s="57">
        <v>4</v>
      </c>
      <c r="C12" s="57" t="s">
        <v>37</v>
      </c>
      <c r="D12" s="57" t="s">
        <v>20</v>
      </c>
      <c r="E12" s="57" t="s">
        <v>76</v>
      </c>
      <c r="F12" s="57" t="s">
        <v>78</v>
      </c>
      <c r="G12" s="58">
        <v>490</v>
      </c>
      <c r="H12" s="59" t="s">
        <v>84</v>
      </c>
      <c r="I12" s="57" t="s">
        <v>111</v>
      </c>
      <c r="J12" s="62" t="s">
        <v>77</v>
      </c>
      <c r="K12" s="46">
        <v>5.4</v>
      </c>
      <c r="L12" s="46" t="s">
        <v>30</v>
      </c>
      <c r="M12" s="60" t="s">
        <v>84</v>
      </c>
    </row>
    <row r="13" spans="1:13" ht="25.5" x14ac:dyDescent="0.2">
      <c r="A13" s="56" t="s">
        <v>65</v>
      </c>
      <c r="B13" s="57">
        <v>5</v>
      </c>
      <c r="C13" s="57" t="s">
        <v>37</v>
      </c>
      <c r="D13" s="57" t="s">
        <v>19</v>
      </c>
      <c r="E13" s="57" t="s">
        <v>79</v>
      </c>
      <c r="F13" s="57" t="s">
        <v>80</v>
      </c>
      <c r="G13" s="58">
        <v>50</v>
      </c>
      <c r="H13" s="59" t="s">
        <v>82</v>
      </c>
      <c r="I13" s="57" t="s">
        <v>111</v>
      </c>
      <c r="J13" s="57" t="s">
        <v>81</v>
      </c>
      <c r="K13" s="46">
        <v>4.5</v>
      </c>
      <c r="L13" s="46" t="s">
        <v>30</v>
      </c>
      <c r="M13" s="60" t="s">
        <v>82</v>
      </c>
    </row>
    <row r="14" spans="1:13" ht="33.75" x14ac:dyDescent="0.2">
      <c r="A14" s="56" t="s">
        <v>121</v>
      </c>
      <c r="B14" s="57">
        <v>6</v>
      </c>
      <c r="C14" s="57" t="s">
        <v>37</v>
      </c>
      <c r="D14" s="57" t="s">
        <v>19</v>
      </c>
      <c r="E14" s="57" t="s">
        <v>83</v>
      </c>
      <c r="F14" s="57" t="s">
        <v>85</v>
      </c>
      <c r="G14" s="58">
        <v>420</v>
      </c>
      <c r="H14" s="59" t="s">
        <v>276</v>
      </c>
      <c r="I14" s="57" t="s">
        <v>112</v>
      </c>
      <c r="J14" s="57" t="s">
        <v>274</v>
      </c>
      <c r="K14" s="46">
        <v>4.5</v>
      </c>
      <c r="L14" s="46" t="s">
        <v>30</v>
      </c>
      <c r="M14" s="61" t="s">
        <v>277</v>
      </c>
    </row>
    <row r="15" spans="1:13" ht="33.75" x14ac:dyDescent="0.2">
      <c r="A15" s="56" t="s">
        <v>121</v>
      </c>
      <c r="B15" s="57">
        <v>7</v>
      </c>
      <c r="C15" s="57" t="s">
        <v>37</v>
      </c>
      <c r="D15" s="57" t="s">
        <v>20</v>
      </c>
      <c r="E15" s="57" t="s">
        <v>86</v>
      </c>
      <c r="F15" s="57" t="s">
        <v>271</v>
      </c>
      <c r="G15" s="58">
        <v>55</v>
      </c>
      <c r="H15" s="59" t="s">
        <v>273</v>
      </c>
      <c r="I15" s="57" t="s">
        <v>111</v>
      </c>
      <c r="J15" s="62" t="s">
        <v>87</v>
      </c>
      <c r="K15" s="46">
        <v>6.6</v>
      </c>
      <c r="L15" s="46" t="s">
        <v>30</v>
      </c>
      <c r="M15" s="60" t="s">
        <v>272</v>
      </c>
    </row>
    <row r="16" spans="1:13" ht="25.5" hidden="1" x14ac:dyDescent="0.2">
      <c r="A16" s="56" t="s">
        <v>121</v>
      </c>
      <c r="B16" s="57">
        <v>8</v>
      </c>
      <c r="C16" s="57" t="s">
        <v>37</v>
      </c>
      <c r="D16" s="57" t="s">
        <v>19</v>
      </c>
      <c r="E16" s="57" t="s">
        <v>88</v>
      </c>
      <c r="F16" s="57" t="s">
        <v>90</v>
      </c>
      <c r="G16" s="58">
        <v>550</v>
      </c>
      <c r="H16" s="59" t="s">
        <v>84</v>
      </c>
      <c r="I16" s="57" t="s">
        <v>112</v>
      </c>
      <c r="J16" s="57" t="s">
        <v>89</v>
      </c>
      <c r="K16" s="46" t="s">
        <v>285</v>
      </c>
      <c r="L16" s="46" t="s">
        <v>109</v>
      </c>
      <c r="M16" s="61" t="s">
        <v>84</v>
      </c>
    </row>
    <row r="17" spans="1:13" ht="25.5" hidden="1" x14ac:dyDescent="0.2">
      <c r="A17" s="56" t="s">
        <v>121</v>
      </c>
      <c r="B17" s="57">
        <v>9</v>
      </c>
      <c r="C17" s="57" t="s">
        <v>37</v>
      </c>
      <c r="D17" s="57" t="s">
        <v>20</v>
      </c>
      <c r="E17" s="57" t="s">
        <v>91</v>
      </c>
      <c r="F17" s="57" t="s">
        <v>92</v>
      </c>
      <c r="G17" s="58">
        <v>250</v>
      </c>
      <c r="H17" s="59" t="s">
        <v>71</v>
      </c>
      <c r="I17" s="57" t="s">
        <v>112</v>
      </c>
      <c r="J17" s="62" t="s">
        <v>93</v>
      </c>
      <c r="K17" s="46">
        <v>7.2</v>
      </c>
      <c r="L17" s="46" t="s">
        <v>109</v>
      </c>
      <c r="M17" s="60" t="s">
        <v>113</v>
      </c>
    </row>
    <row r="18" spans="1:13" ht="25.5" hidden="1" x14ac:dyDescent="0.2">
      <c r="A18" s="56" t="s">
        <v>121</v>
      </c>
      <c r="B18" s="57">
        <v>10</v>
      </c>
      <c r="C18" s="57" t="s">
        <v>37</v>
      </c>
      <c r="D18" s="57" t="s">
        <v>20</v>
      </c>
      <c r="E18" s="57" t="s">
        <v>94</v>
      </c>
      <c r="F18" s="57" t="s">
        <v>95</v>
      </c>
      <c r="G18" s="58">
        <v>150</v>
      </c>
      <c r="H18" s="59" t="s">
        <v>84</v>
      </c>
      <c r="I18" s="57" t="s">
        <v>112</v>
      </c>
      <c r="J18" s="57" t="s">
        <v>93</v>
      </c>
      <c r="K18" s="46" t="s">
        <v>52</v>
      </c>
      <c r="L18" s="46" t="s">
        <v>109</v>
      </c>
      <c r="M18" s="61" t="s">
        <v>84</v>
      </c>
    </row>
    <row r="19" spans="1:13" ht="25.5" hidden="1" x14ac:dyDescent="0.2">
      <c r="A19" s="56" t="s">
        <v>121</v>
      </c>
      <c r="B19" s="57">
        <v>11</v>
      </c>
      <c r="C19" s="57" t="s">
        <v>37</v>
      </c>
      <c r="D19" s="57" t="s">
        <v>20</v>
      </c>
      <c r="E19" s="57" t="s">
        <v>101</v>
      </c>
      <c r="F19" s="57" t="s">
        <v>102</v>
      </c>
      <c r="G19" s="58">
        <v>150</v>
      </c>
      <c r="H19" s="59" t="s">
        <v>99</v>
      </c>
      <c r="I19" s="57" t="s">
        <v>112</v>
      </c>
      <c r="J19" s="62" t="s">
        <v>100</v>
      </c>
      <c r="K19" s="46" t="s">
        <v>282</v>
      </c>
      <c r="L19" s="46" t="s">
        <v>109</v>
      </c>
      <c r="M19" s="60" t="s">
        <v>99</v>
      </c>
    </row>
    <row r="20" spans="1:13" ht="25.5" x14ac:dyDescent="0.2">
      <c r="A20" s="56" t="s">
        <v>121</v>
      </c>
      <c r="B20" s="57">
        <v>12</v>
      </c>
      <c r="C20" s="57" t="s">
        <v>37</v>
      </c>
      <c r="D20" s="57" t="s">
        <v>19</v>
      </c>
      <c r="E20" s="57" t="s">
        <v>96</v>
      </c>
      <c r="F20" s="57" t="s">
        <v>97</v>
      </c>
      <c r="G20" s="58">
        <v>460</v>
      </c>
      <c r="H20" s="59" t="s">
        <v>99</v>
      </c>
      <c r="I20" s="57" t="s">
        <v>111</v>
      </c>
      <c r="J20" s="57" t="s">
        <v>98</v>
      </c>
      <c r="K20" s="46" t="s">
        <v>275</v>
      </c>
      <c r="L20" s="46" t="s">
        <v>30</v>
      </c>
      <c r="M20" s="61" t="s">
        <v>99</v>
      </c>
    </row>
    <row r="21" spans="1:13" ht="33.75" x14ac:dyDescent="0.2">
      <c r="A21" s="56" t="s">
        <v>121</v>
      </c>
      <c r="B21" s="57">
        <v>13</v>
      </c>
      <c r="C21" s="57" t="s">
        <v>37</v>
      </c>
      <c r="D21" s="57" t="s">
        <v>20</v>
      </c>
      <c r="E21" s="57" t="s">
        <v>103</v>
      </c>
      <c r="F21" s="57" t="s">
        <v>104</v>
      </c>
      <c r="G21" s="58">
        <v>380</v>
      </c>
      <c r="H21" s="59" t="s">
        <v>280</v>
      </c>
      <c r="I21" s="57" t="s">
        <v>111</v>
      </c>
      <c r="J21" s="62" t="s">
        <v>114</v>
      </c>
      <c r="K21" s="46" t="s">
        <v>22</v>
      </c>
      <c r="L21" s="46" t="s">
        <v>30</v>
      </c>
      <c r="M21" s="60" t="s">
        <v>279</v>
      </c>
    </row>
    <row r="22" spans="1:13" ht="25.5" x14ac:dyDescent="0.2">
      <c r="A22" s="56" t="s">
        <v>121</v>
      </c>
      <c r="B22" s="57">
        <v>14</v>
      </c>
      <c r="C22" s="57" t="s">
        <v>37</v>
      </c>
      <c r="D22" s="57" t="s">
        <v>20</v>
      </c>
      <c r="E22" s="57" t="s">
        <v>105</v>
      </c>
      <c r="F22" s="57" t="s">
        <v>117</v>
      </c>
      <c r="G22" s="58">
        <v>220</v>
      </c>
      <c r="H22" s="59" t="s">
        <v>99</v>
      </c>
      <c r="I22" s="57" t="s">
        <v>111</v>
      </c>
      <c r="J22" s="57" t="s">
        <v>115</v>
      </c>
      <c r="K22" s="46" t="s">
        <v>22</v>
      </c>
      <c r="L22" s="46" t="s">
        <v>30</v>
      </c>
      <c r="M22" s="61" t="s">
        <v>99</v>
      </c>
    </row>
    <row r="23" spans="1:13" ht="25.5" hidden="1" x14ac:dyDescent="0.2">
      <c r="A23" s="56" t="s">
        <v>121</v>
      </c>
      <c r="B23" s="57">
        <v>15</v>
      </c>
      <c r="C23" s="57" t="s">
        <v>37</v>
      </c>
      <c r="D23" s="57" t="s">
        <v>20</v>
      </c>
      <c r="E23" s="57" t="s">
        <v>117</v>
      </c>
      <c r="F23" s="57" t="s">
        <v>106</v>
      </c>
      <c r="G23" s="58">
        <v>230</v>
      </c>
      <c r="H23" s="59" t="s">
        <v>99</v>
      </c>
      <c r="I23" s="57" t="s">
        <v>112</v>
      </c>
      <c r="J23" s="62" t="s">
        <v>116</v>
      </c>
      <c r="K23" s="46" t="s">
        <v>281</v>
      </c>
      <c r="L23" s="46" t="s">
        <v>109</v>
      </c>
      <c r="M23" s="60" t="s">
        <v>99</v>
      </c>
    </row>
    <row r="24" spans="1:13" x14ac:dyDescent="0.2">
      <c r="A24" s="56" t="s">
        <v>122</v>
      </c>
      <c r="B24" s="57">
        <v>16</v>
      </c>
      <c r="C24" s="57" t="s">
        <v>37</v>
      </c>
      <c r="D24" s="57" t="s">
        <v>20</v>
      </c>
      <c r="E24" s="57" t="s">
        <v>269</v>
      </c>
      <c r="F24" s="57" t="s">
        <v>270</v>
      </c>
      <c r="G24" s="58">
        <v>75</v>
      </c>
      <c r="H24" s="59" t="s">
        <v>6</v>
      </c>
      <c r="I24" s="57" t="s">
        <v>10</v>
      </c>
      <c r="J24" s="57" t="s">
        <v>17</v>
      </c>
      <c r="K24" s="46" t="s">
        <v>54</v>
      </c>
      <c r="L24" s="46" t="s">
        <v>30</v>
      </c>
      <c r="M24" s="61" t="s">
        <v>268</v>
      </c>
    </row>
    <row r="25" spans="1:13" ht="15" x14ac:dyDescent="0.2">
      <c r="A25" s="56" t="s">
        <v>122</v>
      </c>
      <c r="B25" s="57">
        <v>17</v>
      </c>
      <c r="C25" s="57" t="s">
        <v>37</v>
      </c>
      <c r="D25" s="57" t="s">
        <v>19</v>
      </c>
      <c r="E25" s="57" t="s">
        <v>251</v>
      </c>
      <c r="F25" s="57" t="s">
        <v>252</v>
      </c>
      <c r="G25" s="58">
        <v>62</v>
      </c>
      <c r="H25" s="59" t="s">
        <v>11</v>
      </c>
      <c r="I25" s="57" t="s">
        <v>9</v>
      </c>
      <c r="J25" s="62" t="s">
        <v>17</v>
      </c>
      <c r="K25" s="46" t="s">
        <v>54</v>
      </c>
      <c r="L25" s="46" t="s">
        <v>30</v>
      </c>
      <c r="M25" s="60" t="s">
        <v>253</v>
      </c>
    </row>
    <row r="26" spans="1:13" ht="15" x14ac:dyDescent="0.2">
      <c r="A26" s="56" t="s">
        <v>122</v>
      </c>
      <c r="B26" s="57">
        <v>18</v>
      </c>
      <c r="C26" s="57" t="s">
        <v>37</v>
      </c>
      <c r="D26" s="57" t="s">
        <v>19</v>
      </c>
      <c r="E26" s="57" t="s">
        <v>293</v>
      </c>
      <c r="F26" s="57" t="s">
        <v>294</v>
      </c>
      <c r="G26" s="58">
        <v>350</v>
      </c>
      <c r="H26" s="59" t="s">
        <v>11</v>
      </c>
      <c r="I26" s="57" t="s">
        <v>9</v>
      </c>
      <c r="J26" s="62" t="s">
        <v>17</v>
      </c>
      <c r="K26" s="46" t="s">
        <v>295</v>
      </c>
      <c r="L26" s="46" t="s">
        <v>32</v>
      </c>
      <c r="M26" s="84"/>
    </row>
    <row r="27" spans="1:13" x14ac:dyDescent="0.2">
      <c r="A27" s="56" t="s">
        <v>122</v>
      </c>
      <c r="B27" s="57">
        <v>19</v>
      </c>
      <c r="C27" s="57" t="s">
        <v>37</v>
      </c>
      <c r="D27" s="57" t="s">
        <v>20</v>
      </c>
      <c r="E27" s="57" t="s">
        <v>179</v>
      </c>
      <c r="F27" s="57" t="s">
        <v>180</v>
      </c>
      <c r="G27" s="58">
        <v>46</v>
      </c>
      <c r="H27" s="59" t="s">
        <v>11</v>
      </c>
      <c r="I27" s="57" t="s">
        <v>27</v>
      </c>
      <c r="J27" s="57"/>
      <c r="K27" s="46" t="s">
        <v>54</v>
      </c>
      <c r="L27" s="46" t="s">
        <v>30</v>
      </c>
      <c r="M27" s="61" t="s">
        <v>187</v>
      </c>
    </row>
    <row r="28" spans="1:13" ht="15" x14ac:dyDescent="0.2">
      <c r="A28" s="56" t="s">
        <v>122</v>
      </c>
      <c r="B28" s="57">
        <v>20</v>
      </c>
      <c r="C28" s="57" t="s">
        <v>37</v>
      </c>
      <c r="D28" s="57" t="s">
        <v>19</v>
      </c>
      <c r="E28" s="57" t="s">
        <v>124</v>
      </c>
      <c r="F28" s="57" t="s">
        <v>125</v>
      </c>
      <c r="G28" s="58">
        <v>291</v>
      </c>
      <c r="H28" s="59" t="s">
        <v>6</v>
      </c>
      <c r="I28" s="57" t="s">
        <v>10</v>
      </c>
      <c r="J28" s="62"/>
      <c r="K28" s="46" t="s">
        <v>54</v>
      </c>
      <c r="L28" s="46" t="s">
        <v>30</v>
      </c>
      <c r="M28" s="60" t="s">
        <v>119</v>
      </c>
    </row>
    <row r="29" spans="1:13" x14ac:dyDescent="0.2">
      <c r="A29" s="56" t="s">
        <v>122</v>
      </c>
      <c r="B29" s="57">
        <v>21</v>
      </c>
      <c r="C29" s="57" t="s">
        <v>37</v>
      </c>
      <c r="D29" s="57" t="s">
        <v>19</v>
      </c>
      <c r="E29" s="57" t="s">
        <v>126</v>
      </c>
      <c r="F29" s="57" t="s">
        <v>127</v>
      </c>
      <c r="G29" s="58">
        <v>1056</v>
      </c>
      <c r="H29" s="59" t="s">
        <v>6</v>
      </c>
      <c r="I29" s="57" t="s">
        <v>9</v>
      </c>
      <c r="J29" s="57" t="s">
        <v>17</v>
      </c>
      <c r="K29" s="46" t="s">
        <v>39</v>
      </c>
      <c r="L29" s="46" t="s">
        <v>33</v>
      </c>
      <c r="M29" s="61"/>
    </row>
    <row r="30" spans="1:13" ht="15" x14ac:dyDescent="0.2">
      <c r="A30" s="56" t="s">
        <v>122</v>
      </c>
      <c r="B30" s="57">
        <v>22</v>
      </c>
      <c r="C30" s="57" t="s">
        <v>37</v>
      </c>
      <c r="D30" s="57" t="s">
        <v>19</v>
      </c>
      <c r="E30" s="57" t="s">
        <v>128</v>
      </c>
      <c r="F30" s="57" t="s">
        <v>59</v>
      </c>
      <c r="G30" s="58">
        <v>105</v>
      </c>
      <c r="H30" s="59" t="s">
        <v>6</v>
      </c>
      <c r="I30" s="57" t="s">
        <v>10</v>
      </c>
      <c r="J30" s="62" t="s">
        <v>17</v>
      </c>
      <c r="K30" s="46" t="s">
        <v>54</v>
      </c>
      <c r="L30" s="46" t="s">
        <v>30</v>
      </c>
      <c r="M30" s="60"/>
    </row>
    <row r="31" spans="1:13" x14ac:dyDescent="0.2">
      <c r="A31" s="56" t="s">
        <v>122</v>
      </c>
      <c r="B31" s="57">
        <v>23</v>
      </c>
      <c r="C31" s="57" t="s">
        <v>37</v>
      </c>
      <c r="D31" s="57" t="s">
        <v>20</v>
      </c>
      <c r="E31" s="57" t="s">
        <v>197</v>
      </c>
      <c r="F31" s="57" t="s">
        <v>198</v>
      </c>
      <c r="G31" s="58">
        <v>140</v>
      </c>
      <c r="H31" s="59" t="s">
        <v>6</v>
      </c>
      <c r="I31" s="57" t="s">
        <v>9</v>
      </c>
      <c r="J31" s="57"/>
      <c r="K31" s="46" t="s">
        <v>54</v>
      </c>
      <c r="L31" s="46" t="s">
        <v>30</v>
      </c>
      <c r="M31" s="61"/>
    </row>
    <row r="32" spans="1:13" ht="15" hidden="1" x14ac:dyDescent="0.2">
      <c r="A32" s="56" t="s">
        <v>122</v>
      </c>
      <c r="B32" s="57">
        <v>24</v>
      </c>
      <c r="C32" s="57" t="s">
        <v>37</v>
      </c>
      <c r="D32" s="57" t="s">
        <v>20</v>
      </c>
      <c r="E32" s="57" t="s">
        <v>260</v>
      </c>
      <c r="F32" s="57" t="s">
        <v>254</v>
      </c>
      <c r="G32" s="58">
        <v>2060</v>
      </c>
      <c r="H32" s="59" t="s">
        <v>11</v>
      </c>
      <c r="I32" s="57" t="s">
        <v>23</v>
      </c>
      <c r="J32" s="62" t="s">
        <v>18</v>
      </c>
      <c r="K32" s="46">
        <v>10</v>
      </c>
      <c r="L32" s="46" t="s">
        <v>31</v>
      </c>
      <c r="M32" s="60"/>
    </row>
    <row r="33" spans="1:13" x14ac:dyDescent="0.2">
      <c r="A33" s="56" t="s">
        <v>122</v>
      </c>
      <c r="B33" s="57">
        <v>25</v>
      </c>
      <c r="C33" s="57" t="s">
        <v>37</v>
      </c>
      <c r="D33" s="57" t="s">
        <v>19</v>
      </c>
      <c r="E33" s="57" t="s">
        <v>57</v>
      </c>
      <c r="F33" s="57" t="s">
        <v>40</v>
      </c>
      <c r="G33" s="58">
        <v>510</v>
      </c>
      <c r="H33" s="59" t="s">
        <v>11</v>
      </c>
      <c r="I33" s="57" t="s">
        <v>10</v>
      </c>
      <c r="J33" s="57" t="s">
        <v>17</v>
      </c>
      <c r="K33" s="46" t="s">
        <v>58</v>
      </c>
      <c r="L33" s="46" t="s">
        <v>30</v>
      </c>
      <c r="M33" s="61"/>
    </row>
    <row r="34" spans="1:13" ht="15" x14ac:dyDescent="0.2">
      <c r="A34" s="56" t="s">
        <v>122</v>
      </c>
      <c r="B34" s="57">
        <v>26</v>
      </c>
      <c r="C34" s="57" t="s">
        <v>37</v>
      </c>
      <c r="D34" s="57" t="s">
        <v>19</v>
      </c>
      <c r="E34" s="57" t="s">
        <v>41</v>
      </c>
      <c r="F34" s="57" t="s">
        <v>129</v>
      </c>
      <c r="G34" s="58">
        <v>55</v>
      </c>
      <c r="H34" s="59" t="s">
        <v>11</v>
      </c>
      <c r="I34" s="57" t="s">
        <v>10</v>
      </c>
      <c r="J34" s="62" t="s">
        <v>17</v>
      </c>
      <c r="K34" s="46" t="s">
        <v>54</v>
      </c>
      <c r="L34" s="46" t="s">
        <v>30</v>
      </c>
      <c r="M34" s="60"/>
    </row>
    <row r="35" spans="1:13" x14ac:dyDescent="0.2">
      <c r="A35" s="56" t="s">
        <v>122</v>
      </c>
      <c r="B35" s="57">
        <v>27</v>
      </c>
      <c r="C35" s="57" t="s">
        <v>37</v>
      </c>
      <c r="D35" s="57" t="s">
        <v>19</v>
      </c>
      <c r="E35" s="57" t="s">
        <v>188</v>
      </c>
      <c r="F35" s="57" t="s">
        <v>189</v>
      </c>
      <c r="G35" s="58">
        <v>20</v>
      </c>
      <c r="H35" s="59" t="s">
        <v>11</v>
      </c>
      <c r="I35" s="57" t="s">
        <v>10</v>
      </c>
      <c r="J35" s="57"/>
      <c r="K35" s="46">
        <v>3.6</v>
      </c>
      <c r="L35" s="46" t="s">
        <v>30</v>
      </c>
      <c r="M35" s="61"/>
    </row>
    <row r="36" spans="1:13" ht="15" hidden="1" x14ac:dyDescent="0.2">
      <c r="A36" s="56" t="s">
        <v>122</v>
      </c>
      <c r="B36" s="57">
        <v>28</v>
      </c>
      <c r="C36" s="57" t="s">
        <v>37</v>
      </c>
      <c r="D36" s="57" t="s">
        <v>20</v>
      </c>
      <c r="E36" s="57" t="s">
        <v>130</v>
      </c>
      <c r="F36" s="57" t="s">
        <v>131</v>
      </c>
      <c r="G36" s="58">
        <v>440</v>
      </c>
      <c r="H36" s="59" t="s">
        <v>11</v>
      </c>
      <c r="I36" s="57" t="s">
        <v>23</v>
      </c>
      <c r="J36" s="62" t="s">
        <v>18</v>
      </c>
      <c r="K36" s="46">
        <v>10</v>
      </c>
      <c r="L36" s="46" t="s">
        <v>31</v>
      </c>
      <c r="M36" s="60"/>
    </row>
    <row r="37" spans="1:13" x14ac:dyDescent="0.2">
      <c r="A37" s="56" t="s">
        <v>122</v>
      </c>
      <c r="B37" s="57">
        <v>29</v>
      </c>
      <c r="C37" s="57" t="s">
        <v>37</v>
      </c>
      <c r="D37" s="57" t="s">
        <v>19</v>
      </c>
      <c r="E37" s="57" t="s">
        <v>60</v>
      </c>
      <c r="F37" s="57" t="s">
        <v>61</v>
      </c>
      <c r="G37" s="58">
        <v>210</v>
      </c>
      <c r="H37" s="59" t="s">
        <v>6</v>
      </c>
      <c r="I37" s="57" t="s">
        <v>10</v>
      </c>
      <c r="J37" s="57" t="s">
        <v>17</v>
      </c>
      <c r="K37" s="46" t="s">
        <v>54</v>
      </c>
      <c r="L37" s="46" t="s">
        <v>30</v>
      </c>
      <c r="M37" s="61" t="s">
        <v>62</v>
      </c>
    </row>
    <row r="38" spans="1:13" ht="22.5" x14ac:dyDescent="0.2">
      <c r="A38" s="56" t="s">
        <v>122</v>
      </c>
      <c r="B38" s="57">
        <v>30</v>
      </c>
      <c r="C38" s="57" t="s">
        <v>37</v>
      </c>
      <c r="D38" s="57" t="s">
        <v>19</v>
      </c>
      <c r="E38" s="57" t="s">
        <v>255</v>
      </c>
      <c r="F38" s="57" t="s">
        <v>256</v>
      </c>
      <c r="G38" s="58">
        <v>1700</v>
      </c>
      <c r="H38" s="59" t="s">
        <v>6</v>
      </c>
      <c r="I38" s="57" t="s">
        <v>23</v>
      </c>
      <c r="J38" s="62" t="s">
        <v>17</v>
      </c>
      <c r="K38" s="46" t="s">
        <v>54</v>
      </c>
      <c r="L38" s="46" t="s">
        <v>30</v>
      </c>
      <c r="M38" s="60" t="s">
        <v>257</v>
      </c>
    </row>
    <row r="39" spans="1:13" x14ac:dyDescent="0.2">
      <c r="A39" s="56" t="s">
        <v>122</v>
      </c>
      <c r="B39" s="57">
        <v>31</v>
      </c>
      <c r="C39" s="57" t="s">
        <v>37</v>
      </c>
      <c r="D39" s="57" t="s">
        <v>20</v>
      </c>
      <c r="E39" s="57" t="s">
        <v>258</v>
      </c>
      <c r="F39" s="57" t="s">
        <v>259</v>
      </c>
      <c r="G39" s="58">
        <v>616</v>
      </c>
      <c r="H39" s="59" t="s">
        <v>6</v>
      </c>
      <c r="I39" s="57" t="s">
        <v>23</v>
      </c>
      <c r="J39" s="57" t="s">
        <v>17</v>
      </c>
      <c r="K39" s="46" t="s">
        <v>54</v>
      </c>
      <c r="L39" s="46" t="s">
        <v>30</v>
      </c>
      <c r="M39" s="61"/>
    </row>
    <row r="40" spans="1:13" ht="15" x14ac:dyDescent="0.2">
      <c r="A40" s="56" t="s">
        <v>122</v>
      </c>
      <c r="B40" s="57">
        <v>32</v>
      </c>
      <c r="C40" s="57" t="s">
        <v>37</v>
      </c>
      <c r="D40" s="57" t="s">
        <v>19</v>
      </c>
      <c r="E40" s="57" t="s">
        <v>177</v>
      </c>
      <c r="F40" s="57" t="s">
        <v>178</v>
      </c>
      <c r="G40" s="58">
        <v>135</v>
      </c>
      <c r="H40" s="59" t="s">
        <v>6</v>
      </c>
      <c r="I40" s="57" t="s">
        <v>10</v>
      </c>
      <c r="J40" s="62"/>
      <c r="K40" s="46" t="s">
        <v>54</v>
      </c>
      <c r="L40" s="46" t="s">
        <v>30</v>
      </c>
      <c r="M40" s="60"/>
    </row>
    <row r="41" spans="1:13" x14ac:dyDescent="0.2">
      <c r="A41" s="56" t="s">
        <v>122</v>
      </c>
      <c r="B41" s="57">
        <v>33</v>
      </c>
      <c r="C41" s="57" t="s">
        <v>37</v>
      </c>
      <c r="D41" s="57" t="s">
        <v>19</v>
      </c>
      <c r="E41" s="57" t="s">
        <v>132</v>
      </c>
      <c r="F41" s="57" t="s">
        <v>133</v>
      </c>
      <c r="G41" s="58">
        <v>982</v>
      </c>
      <c r="H41" s="59" t="s">
        <v>11</v>
      </c>
      <c r="I41" s="57" t="s">
        <v>23</v>
      </c>
      <c r="J41" s="57" t="s">
        <v>34</v>
      </c>
      <c r="K41" s="46" t="s">
        <v>35</v>
      </c>
      <c r="L41" s="46" t="s">
        <v>32</v>
      </c>
      <c r="M41" s="61" t="s">
        <v>42</v>
      </c>
    </row>
    <row r="42" spans="1:13" ht="15" x14ac:dyDescent="0.2">
      <c r="A42" s="56" t="s">
        <v>122</v>
      </c>
      <c r="B42" s="57">
        <v>34</v>
      </c>
      <c r="C42" s="57" t="s">
        <v>37</v>
      </c>
      <c r="D42" s="57" t="s">
        <v>20</v>
      </c>
      <c r="E42" s="57" t="s">
        <v>134</v>
      </c>
      <c r="F42" s="57" t="s">
        <v>43</v>
      </c>
      <c r="G42" s="58">
        <v>560</v>
      </c>
      <c r="H42" s="59" t="s">
        <v>11</v>
      </c>
      <c r="I42" s="57" t="s">
        <v>29</v>
      </c>
      <c r="J42" s="62" t="s">
        <v>17</v>
      </c>
      <c r="K42" s="46" t="s">
        <v>54</v>
      </c>
      <c r="L42" s="46" t="s">
        <v>30</v>
      </c>
      <c r="M42" s="60" t="s">
        <v>44</v>
      </c>
    </row>
    <row r="43" spans="1:13" x14ac:dyDescent="0.2">
      <c r="A43" s="56" t="s">
        <v>122</v>
      </c>
      <c r="B43" s="57">
        <v>35</v>
      </c>
      <c r="C43" s="57" t="s">
        <v>37</v>
      </c>
      <c r="D43" s="57" t="s">
        <v>19</v>
      </c>
      <c r="E43" s="57" t="s">
        <v>135</v>
      </c>
      <c r="F43" s="57" t="s">
        <v>136</v>
      </c>
      <c r="G43" s="58">
        <v>895</v>
      </c>
      <c r="H43" s="59" t="s">
        <v>11</v>
      </c>
      <c r="I43" s="57" t="s">
        <v>23</v>
      </c>
      <c r="J43" s="57" t="s">
        <v>17</v>
      </c>
      <c r="K43" s="46" t="s">
        <v>35</v>
      </c>
      <c r="L43" s="46" t="s">
        <v>32</v>
      </c>
      <c r="M43" s="61" t="s">
        <v>42</v>
      </c>
    </row>
    <row r="44" spans="1:13" ht="15" x14ac:dyDescent="0.2">
      <c r="A44" s="56" t="s">
        <v>123</v>
      </c>
      <c r="B44" s="57">
        <v>36</v>
      </c>
      <c r="C44" s="57" t="s">
        <v>37</v>
      </c>
      <c r="D44" s="57" t="s">
        <v>20</v>
      </c>
      <c r="E44" s="57" t="s">
        <v>45</v>
      </c>
      <c r="F44" s="57" t="s">
        <v>137</v>
      </c>
      <c r="G44" s="58">
        <v>177</v>
      </c>
      <c r="H44" s="59" t="s">
        <v>11</v>
      </c>
      <c r="I44" s="57" t="s">
        <v>29</v>
      </c>
      <c r="J44" s="62" t="s">
        <v>17</v>
      </c>
      <c r="K44" s="46" t="s">
        <v>54</v>
      </c>
      <c r="L44" s="46" t="s">
        <v>30</v>
      </c>
      <c r="M44" s="60" t="s">
        <v>44</v>
      </c>
    </row>
    <row r="45" spans="1:13" x14ac:dyDescent="0.2">
      <c r="A45" s="56" t="s">
        <v>123</v>
      </c>
      <c r="B45" s="57">
        <v>37</v>
      </c>
      <c r="C45" s="57" t="s">
        <v>37</v>
      </c>
      <c r="D45" s="57" t="s">
        <v>20</v>
      </c>
      <c r="E45" s="57" t="s">
        <v>7</v>
      </c>
      <c r="F45" s="57" t="s">
        <v>138</v>
      </c>
      <c r="G45" s="58">
        <v>236</v>
      </c>
      <c r="H45" s="59" t="s">
        <v>11</v>
      </c>
      <c r="I45" s="57" t="s">
        <v>27</v>
      </c>
      <c r="J45" s="57" t="s">
        <v>17</v>
      </c>
      <c r="K45" s="46" t="s">
        <v>54</v>
      </c>
      <c r="L45" s="46" t="s">
        <v>30</v>
      </c>
      <c r="M45" s="61"/>
    </row>
    <row r="46" spans="1:13" ht="15" x14ac:dyDescent="0.2">
      <c r="A46" s="56" t="s">
        <v>123</v>
      </c>
      <c r="B46" s="57">
        <v>38</v>
      </c>
      <c r="C46" s="57" t="s">
        <v>37</v>
      </c>
      <c r="D46" s="57" t="s">
        <v>20</v>
      </c>
      <c r="E46" s="57" t="s">
        <v>8</v>
      </c>
      <c r="F46" s="57" t="s">
        <v>47</v>
      </c>
      <c r="G46" s="58">
        <v>1160</v>
      </c>
      <c r="H46" s="59" t="s">
        <v>6</v>
      </c>
      <c r="I46" s="57" t="s">
        <v>27</v>
      </c>
      <c r="J46" s="62" t="s">
        <v>17</v>
      </c>
      <c r="K46" s="46" t="s">
        <v>54</v>
      </c>
      <c r="L46" s="46" t="s">
        <v>30</v>
      </c>
      <c r="M46" s="60"/>
    </row>
    <row r="47" spans="1:13" x14ac:dyDescent="0.2">
      <c r="A47" s="56" t="s">
        <v>123</v>
      </c>
      <c r="B47" s="57">
        <v>39</v>
      </c>
      <c r="C47" s="57" t="s">
        <v>37</v>
      </c>
      <c r="D47" s="57" t="s">
        <v>19</v>
      </c>
      <c r="E47" s="57" t="s">
        <v>175</v>
      </c>
      <c r="F47" s="57" t="s">
        <v>176</v>
      </c>
      <c r="G47" s="58">
        <v>245</v>
      </c>
      <c r="H47" s="59" t="s">
        <v>11</v>
      </c>
      <c r="I47" s="57" t="s">
        <v>29</v>
      </c>
      <c r="J47" s="57"/>
      <c r="K47" s="46" t="s">
        <v>54</v>
      </c>
      <c r="L47" s="46" t="s">
        <v>30</v>
      </c>
      <c r="M47" s="61"/>
    </row>
    <row r="48" spans="1:13" ht="15" x14ac:dyDescent="0.2">
      <c r="A48" s="56" t="s">
        <v>123</v>
      </c>
      <c r="B48" s="57">
        <v>40</v>
      </c>
      <c r="C48" s="57" t="s">
        <v>37</v>
      </c>
      <c r="D48" s="57" t="s">
        <v>20</v>
      </c>
      <c r="E48" s="57" t="s">
        <v>139</v>
      </c>
      <c r="F48" s="57" t="s">
        <v>140</v>
      </c>
      <c r="G48" s="58">
        <v>200</v>
      </c>
      <c r="H48" s="59" t="s">
        <v>6</v>
      </c>
      <c r="I48" s="57" t="s">
        <v>29</v>
      </c>
      <c r="J48" s="62" t="s">
        <v>17</v>
      </c>
      <c r="K48" s="46" t="s">
        <v>54</v>
      </c>
      <c r="L48" s="46" t="s">
        <v>30</v>
      </c>
      <c r="M48" s="60"/>
    </row>
    <row r="49" spans="1:13" x14ac:dyDescent="0.2">
      <c r="A49" s="56" t="s">
        <v>123</v>
      </c>
      <c r="B49" s="57">
        <v>41</v>
      </c>
      <c r="C49" s="57" t="s">
        <v>37</v>
      </c>
      <c r="D49" s="57" t="s">
        <v>19</v>
      </c>
      <c r="E49" s="57" t="s">
        <v>141</v>
      </c>
      <c r="F49" s="57" t="s">
        <v>142</v>
      </c>
      <c r="G49" s="58">
        <v>505</v>
      </c>
      <c r="H49" s="59" t="s">
        <v>11</v>
      </c>
      <c r="I49" s="57" t="s">
        <v>9</v>
      </c>
      <c r="J49" s="57" t="s">
        <v>17</v>
      </c>
      <c r="K49" s="46" t="s">
        <v>35</v>
      </c>
      <c r="L49" s="46" t="s">
        <v>33</v>
      </c>
      <c r="M49" s="61" t="s">
        <v>42</v>
      </c>
    </row>
    <row r="50" spans="1:13" ht="15" x14ac:dyDescent="0.2">
      <c r="A50" s="56" t="s">
        <v>123</v>
      </c>
      <c r="B50" s="57">
        <v>42</v>
      </c>
      <c r="C50" s="57" t="s">
        <v>37</v>
      </c>
      <c r="D50" s="57" t="s">
        <v>19</v>
      </c>
      <c r="E50" s="57" t="s">
        <v>143</v>
      </c>
      <c r="F50" s="57" t="s">
        <v>144</v>
      </c>
      <c r="G50" s="58">
        <v>645</v>
      </c>
      <c r="H50" s="59" t="s">
        <v>6</v>
      </c>
      <c r="I50" s="57" t="s">
        <v>27</v>
      </c>
      <c r="J50" s="62" t="s">
        <v>17</v>
      </c>
      <c r="K50" s="46" t="s">
        <v>54</v>
      </c>
      <c r="L50" s="46" t="s">
        <v>30</v>
      </c>
      <c r="M50" s="60"/>
    </row>
    <row r="51" spans="1:13" x14ac:dyDescent="0.2">
      <c r="A51" s="56" t="s">
        <v>123</v>
      </c>
      <c r="B51" s="57">
        <v>43</v>
      </c>
      <c r="C51" s="57" t="s">
        <v>37</v>
      </c>
      <c r="D51" s="57" t="s">
        <v>20</v>
      </c>
      <c r="E51" s="57" t="s">
        <v>145</v>
      </c>
      <c r="F51" s="57" t="s">
        <v>146</v>
      </c>
      <c r="G51" s="58">
        <v>775</v>
      </c>
      <c r="H51" s="59" t="s">
        <v>11</v>
      </c>
      <c r="I51" s="57" t="s">
        <v>10</v>
      </c>
      <c r="J51" s="57" t="s">
        <v>17</v>
      </c>
      <c r="K51" s="46" t="s">
        <v>54</v>
      </c>
      <c r="L51" s="46" t="s">
        <v>30</v>
      </c>
      <c r="M51" s="61"/>
    </row>
    <row r="52" spans="1:13" ht="15" x14ac:dyDescent="0.2">
      <c r="A52" s="56" t="s">
        <v>123</v>
      </c>
      <c r="B52" s="57">
        <v>44</v>
      </c>
      <c r="C52" s="57" t="s">
        <v>37</v>
      </c>
      <c r="D52" s="57" t="s">
        <v>20</v>
      </c>
      <c r="E52" s="57" t="s">
        <v>147</v>
      </c>
      <c r="F52" s="57" t="s">
        <v>50</v>
      </c>
      <c r="G52" s="58">
        <v>530</v>
      </c>
      <c r="H52" s="59" t="s">
        <v>6</v>
      </c>
      <c r="I52" s="57" t="s">
        <v>23</v>
      </c>
      <c r="J52" s="62" t="s">
        <v>17</v>
      </c>
      <c r="K52" s="46" t="s">
        <v>22</v>
      </c>
      <c r="L52" s="46" t="s">
        <v>32</v>
      </c>
      <c r="M52" s="60" t="s">
        <v>42</v>
      </c>
    </row>
    <row r="53" spans="1:13" x14ac:dyDescent="0.2">
      <c r="A53" s="56" t="s">
        <v>123</v>
      </c>
      <c r="B53" s="57">
        <v>45</v>
      </c>
      <c r="C53" s="57" t="s">
        <v>37</v>
      </c>
      <c r="D53" s="57" t="s">
        <v>19</v>
      </c>
      <c r="E53" s="57" t="s">
        <v>50</v>
      </c>
      <c r="F53" s="57" t="s">
        <v>51</v>
      </c>
      <c r="G53" s="58">
        <v>480</v>
      </c>
      <c r="H53" s="59" t="s">
        <v>6</v>
      </c>
      <c r="I53" s="57" t="s">
        <v>23</v>
      </c>
      <c r="J53" s="57"/>
      <c r="K53" s="46" t="s">
        <v>22</v>
      </c>
      <c r="L53" s="46" t="s">
        <v>32</v>
      </c>
      <c r="M53" s="61" t="s">
        <v>42</v>
      </c>
    </row>
    <row r="54" spans="1:13" ht="15" x14ac:dyDescent="0.2">
      <c r="A54" s="56" t="s">
        <v>123</v>
      </c>
      <c r="B54" s="57">
        <v>46</v>
      </c>
      <c r="C54" s="57" t="s">
        <v>37</v>
      </c>
      <c r="D54" s="57" t="s">
        <v>19</v>
      </c>
      <c r="E54" s="57" t="s">
        <v>148</v>
      </c>
      <c r="F54" s="57" t="s">
        <v>149</v>
      </c>
      <c r="G54" s="58">
        <v>840</v>
      </c>
      <c r="H54" s="59" t="s">
        <v>6</v>
      </c>
      <c r="I54" s="57" t="s">
        <v>23</v>
      </c>
      <c r="J54" s="62" t="s">
        <v>17</v>
      </c>
      <c r="K54" s="46" t="s">
        <v>52</v>
      </c>
      <c r="L54" s="46" t="s">
        <v>32</v>
      </c>
      <c r="M54" s="60" t="s">
        <v>53</v>
      </c>
    </row>
    <row r="55" spans="1:13" x14ac:dyDescent="0.2">
      <c r="A55" s="56" t="s">
        <v>123</v>
      </c>
      <c r="B55" s="57">
        <v>47</v>
      </c>
      <c r="C55" s="57" t="s">
        <v>37</v>
      </c>
      <c r="D55" s="57" t="s">
        <v>190</v>
      </c>
      <c r="E55" s="57" t="s">
        <v>150</v>
      </c>
      <c r="F55" s="57" t="s">
        <v>151</v>
      </c>
      <c r="G55" s="58">
        <v>715</v>
      </c>
      <c r="H55" s="59" t="s">
        <v>11</v>
      </c>
      <c r="I55" s="57" t="s">
        <v>9</v>
      </c>
      <c r="J55" s="57" t="s">
        <v>17</v>
      </c>
      <c r="K55" s="46" t="s">
        <v>14</v>
      </c>
      <c r="L55" s="46" t="s">
        <v>32</v>
      </c>
      <c r="M55" s="61" t="s">
        <v>46</v>
      </c>
    </row>
    <row r="56" spans="1:13" ht="15" x14ac:dyDescent="0.2">
      <c r="A56" s="56" t="s">
        <v>123</v>
      </c>
      <c r="B56" s="57">
        <v>48</v>
      </c>
      <c r="C56" s="57"/>
      <c r="D56" s="57" t="s">
        <v>20</v>
      </c>
      <c r="E56" s="57" t="s">
        <v>261</v>
      </c>
      <c r="F56" s="57" t="s">
        <v>262</v>
      </c>
      <c r="G56" s="58">
        <v>317</v>
      </c>
      <c r="H56" s="59" t="s">
        <v>6</v>
      </c>
      <c r="I56" s="57" t="s">
        <v>23</v>
      </c>
      <c r="J56" s="62" t="s">
        <v>17</v>
      </c>
      <c r="K56" s="46" t="s">
        <v>52</v>
      </c>
      <c r="L56" s="46" t="s">
        <v>32</v>
      </c>
      <c r="M56" s="60" t="s">
        <v>263</v>
      </c>
    </row>
    <row r="57" spans="1:13" x14ac:dyDescent="0.2">
      <c r="A57" s="56" t="s">
        <v>123</v>
      </c>
      <c r="B57" s="57">
        <v>49</v>
      </c>
      <c r="C57" s="57" t="s">
        <v>37</v>
      </c>
      <c r="D57" s="57" t="s">
        <v>19</v>
      </c>
      <c r="E57" s="57" t="s">
        <v>181</v>
      </c>
      <c r="F57" s="57" t="s">
        <v>182</v>
      </c>
      <c r="G57" s="58">
        <v>35</v>
      </c>
      <c r="H57" s="59" t="s">
        <v>11</v>
      </c>
      <c r="I57" s="57" t="s">
        <v>27</v>
      </c>
      <c r="J57" s="57" t="s">
        <v>17</v>
      </c>
      <c r="K57" s="46" t="s">
        <v>54</v>
      </c>
      <c r="L57" s="46" t="s">
        <v>30</v>
      </c>
      <c r="M57" s="61"/>
    </row>
    <row r="58" spans="1:13" ht="15" x14ac:dyDescent="0.2">
      <c r="A58" s="56" t="s">
        <v>123</v>
      </c>
      <c r="B58" s="57">
        <v>50</v>
      </c>
      <c r="C58" s="57" t="s">
        <v>37</v>
      </c>
      <c r="D58" s="57" t="s">
        <v>20</v>
      </c>
      <c r="E58" s="57" t="s">
        <v>152</v>
      </c>
      <c r="F58" s="57" t="s">
        <v>153</v>
      </c>
      <c r="G58" s="58">
        <v>800</v>
      </c>
      <c r="H58" s="59" t="s">
        <v>6</v>
      </c>
      <c r="I58" s="57" t="s">
        <v>9</v>
      </c>
      <c r="J58" s="62" t="s">
        <v>17</v>
      </c>
      <c r="K58" s="46" t="s">
        <v>13</v>
      </c>
      <c r="L58" s="46" t="s">
        <v>32</v>
      </c>
      <c r="M58" s="60"/>
    </row>
    <row r="59" spans="1:13" ht="22.5" x14ac:dyDescent="0.2">
      <c r="A59" s="56" t="s">
        <v>123</v>
      </c>
      <c r="B59" s="57">
        <v>51</v>
      </c>
      <c r="C59" s="57" t="s">
        <v>37</v>
      </c>
      <c r="D59" s="57" t="s">
        <v>19</v>
      </c>
      <c r="E59" s="57" t="s">
        <v>183</v>
      </c>
      <c r="F59" s="57" t="s">
        <v>184</v>
      </c>
      <c r="G59" s="58">
        <v>235</v>
      </c>
      <c r="H59" s="59" t="s">
        <v>6</v>
      </c>
      <c r="I59" s="57" t="s">
        <v>10</v>
      </c>
      <c r="J59" s="57" t="s">
        <v>17</v>
      </c>
      <c r="K59" s="46" t="s">
        <v>54</v>
      </c>
      <c r="L59" s="46" t="s">
        <v>30</v>
      </c>
      <c r="M59" s="61" t="s">
        <v>191</v>
      </c>
    </row>
    <row r="60" spans="1:13" ht="15" x14ac:dyDescent="0.2">
      <c r="A60" s="56" t="s">
        <v>123</v>
      </c>
      <c r="B60" s="57">
        <v>52</v>
      </c>
      <c r="C60" s="57" t="s">
        <v>37</v>
      </c>
      <c r="D60" s="57" t="s">
        <v>19</v>
      </c>
      <c r="E60" s="57" t="s">
        <v>154</v>
      </c>
      <c r="F60" s="57" t="s">
        <v>155</v>
      </c>
      <c r="G60" s="58">
        <v>170</v>
      </c>
      <c r="H60" s="59" t="s">
        <v>11</v>
      </c>
      <c r="I60" s="57" t="s">
        <v>23</v>
      </c>
      <c r="J60" s="62" t="s">
        <v>17</v>
      </c>
      <c r="K60" s="46" t="s">
        <v>35</v>
      </c>
      <c r="L60" s="46" t="s">
        <v>32</v>
      </c>
      <c r="M60" s="60" t="s">
        <v>46</v>
      </c>
    </row>
    <row r="61" spans="1:13" x14ac:dyDescent="0.2">
      <c r="A61" s="56" t="s">
        <v>123</v>
      </c>
      <c r="B61" s="57">
        <v>53</v>
      </c>
      <c r="C61" s="57" t="s">
        <v>37</v>
      </c>
      <c r="D61" s="57" t="s">
        <v>19</v>
      </c>
      <c r="E61" s="57" t="s">
        <v>185</v>
      </c>
      <c r="F61" s="57" t="s">
        <v>186</v>
      </c>
      <c r="G61" s="58">
        <v>35</v>
      </c>
      <c r="H61" s="59" t="s">
        <v>11</v>
      </c>
      <c r="I61" s="57" t="s">
        <v>10</v>
      </c>
      <c r="J61" s="57" t="s">
        <v>17</v>
      </c>
      <c r="K61" s="46" t="s">
        <v>54</v>
      </c>
      <c r="L61" s="46" t="s">
        <v>30</v>
      </c>
      <c r="M61" s="61"/>
    </row>
    <row r="62" spans="1:13" ht="15" x14ac:dyDescent="0.2">
      <c r="A62" s="56" t="s">
        <v>123</v>
      </c>
      <c r="B62" s="57">
        <v>54</v>
      </c>
      <c r="C62" s="57" t="s">
        <v>37</v>
      </c>
      <c r="D62" s="57" t="s">
        <v>19</v>
      </c>
      <c r="E62" s="57" t="s">
        <v>156</v>
      </c>
      <c r="F62" s="57" t="s">
        <v>157</v>
      </c>
      <c r="G62" s="58">
        <v>445</v>
      </c>
      <c r="H62" s="59" t="s">
        <v>6</v>
      </c>
      <c r="I62" s="57" t="s">
        <v>27</v>
      </c>
      <c r="J62" s="62" t="s">
        <v>17</v>
      </c>
      <c r="K62" s="46" t="s">
        <v>54</v>
      </c>
      <c r="L62" s="46" t="s">
        <v>30</v>
      </c>
      <c r="M62" s="60" t="s">
        <v>55</v>
      </c>
    </row>
    <row r="63" spans="1:13" x14ac:dyDescent="0.2">
      <c r="A63" s="56" t="s">
        <v>123</v>
      </c>
      <c r="B63" s="57">
        <v>55</v>
      </c>
      <c r="C63" s="57" t="s">
        <v>37</v>
      </c>
      <c r="D63" s="57" t="s">
        <v>19</v>
      </c>
      <c r="E63" s="57" t="s">
        <v>173</v>
      </c>
      <c r="F63" s="57" t="s">
        <v>174</v>
      </c>
      <c r="G63" s="58">
        <v>121</v>
      </c>
      <c r="H63" s="59" t="s">
        <v>11</v>
      </c>
      <c r="I63" s="57" t="s">
        <v>10</v>
      </c>
      <c r="J63" s="57" t="s">
        <v>17</v>
      </c>
      <c r="K63" s="46" t="s">
        <v>54</v>
      </c>
      <c r="L63" s="46" t="s">
        <v>30</v>
      </c>
      <c r="M63" s="61"/>
    </row>
    <row r="64" spans="1:13" ht="15" x14ac:dyDescent="0.2">
      <c r="A64" s="56" t="s">
        <v>123</v>
      </c>
      <c r="B64" s="57">
        <v>56</v>
      </c>
      <c r="C64" s="57" t="s">
        <v>37</v>
      </c>
      <c r="D64" s="57" t="s">
        <v>19</v>
      </c>
      <c r="E64" s="57" t="s">
        <v>158</v>
      </c>
      <c r="F64" s="57" t="s">
        <v>159</v>
      </c>
      <c r="G64" s="58">
        <v>625</v>
      </c>
      <c r="H64" s="59" t="s">
        <v>6</v>
      </c>
      <c r="I64" s="57" t="s">
        <v>10</v>
      </c>
      <c r="J64" s="62" t="s">
        <v>17</v>
      </c>
      <c r="K64" s="46" t="s">
        <v>54</v>
      </c>
      <c r="L64" s="46" t="s">
        <v>30</v>
      </c>
      <c r="M64" s="60"/>
    </row>
    <row r="65" spans="1:13" x14ac:dyDescent="0.2">
      <c r="A65" s="56" t="s">
        <v>123</v>
      </c>
      <c r="B65" s="57">
        <v>57</v>
      </c>
      <c r="C65" s="57" t="s">
        <v>37</v>
      </c>
      <c r="D65" s="57" t="s">
        <v>19</v>
      </c>
      <c r="E65" s="57" t="s">
        <v>264</v>
      </c>
      <c r="F65" s="57" t="s">
        <v>265</v>
      </c>
      <c r="G65" s="58">
        <v>280</v>
      </c>
      <c r="H65" s="59" t="s">
        <v>6</v>
      </c>
      <c r="I65" s="57" t="s">
        <v>23</v>
      </c>
      <c r="J65" s="57" t="s">
        <v>17</v>
      </c>
      <c r="K65" s="46" t="s">
        <v>58</v>
      </c>
      <c r="L65" s="46" t="s">
        <v>30</v>
      </c>
      <c r="M65" s="61"/>
    </row>
    <row r="66" spans="1:13" x14ac:dyDescent="0.2">
      <c r="A66" s="56" t="s">
        <v>123</v>
      </c>
      <c r="B66" s="57">
        <v>58</v>
      </c>
      <c r="C66" s="57" t="s">
        <v>37</v>
      </c>
      <c r="D66" s="57" t="s">
        <v>20</v>
      </c>
      <c r="E66" s="57" t="s">
        <v>160</v>
      </c>
      <c r="F66" s="57" t="s">
        <v>161</v>
      </c>
      <c r="G66" s="58">
        <v>350</v>
      </c>
      <c r="H66" s="59" t="s">
        <v>11</v>
      </c>
      <c r="I66" s="57" t="s">
        <v>10</v>
      </c>
      <c r="J66" s="57" t="s">
        <v>17</v>
      </c>
      <c r="K66" s="46" t="s">
        <v>39</v>
      </c>
      <c r="L66" s="46" t="s">
        <v>30</v>
      </c>
      <c r="M66" s="60"/>
    </row>
    <row r="67" spans="1:13" x14ac:dyDescent="0.2">
      <c r="A67" s="56" t="s">
        <v>123</v>
      </c>
      <c r="B67" s="57">
        <v>59</v>
      </c>
      <c r="C67" s="57" t="s">
        <v>37</v>
      </c>
      <c r="D67" s="57" t="s">
        <v>19</v>
      </c>
      <c r="E67" s="57" t="s">
        <v>162</v>
      </c>
      <c r="F67" s="57" t="s">
        <v>163</v>
      </c>
      <c r="G67" s="58">
        <v>450</v>
      </c>
      <c r="H67" s="59" t="s">
        <v>11</v>
      </c>
      <c r="I67" s="57" t="s">
        <v>27</v>
      </c>
      <c r="J67" s="57" t="s">
        <v>17</v>
      </c>
      <c r="K67" s="46" t="s">
        <v>54</v>
      </c>
      <c r="L67" s="46" t="s">
        <v>30</v>
      </c>
      <c r="M67" s="60" t="s">
        <v>48</v>
      </c>
    </row>
    <row r="68" spans="1:13" x14ac:dyDescent="0.2">
      <c r="A68" s="56" t="s">
        <v>123</v>
      </c>
      <c r="B68" s="57">
        <v>60</v>
      </c>
      <c r="C68" s="57" t="s">
        <v>37</v>
      </c>
      <c r="D68" s="57" t="s">
        <v>19</v>
      </c>
      <c r="E68" s="57" t="s">
        <v>164</v>
      </c>
      <c r="F68" s="57" t="s">
        <v>165</v>
      </c>
      <c r="G68" s="58">
        <v>195</v>
      </c>
      <c r="H68" s="59" t="s">
        <v>6</v>
      </c>
      <c r="I68" s="57" t="s">
        <v>23</v>
      </c>
      <c r="J68" s="57" t="s">
        <v>17</v>
      </c>
      <c r="K68" s="46" t="s">
        <v>63</v>
      </c>
      <c r="L68" s="46" t="s">
        <v>30</v>
      </c>
      <c r="M68" s="60" t="s">
        <v>64</v>
      </c>
    </row>
    <row r="69" spans="1:13" x14ac:dyDescent="0.2">
      <c r="A69" s="56" t="s">
        <v>123</v>
      </c>
      <c r="B69" s="57">
        <v>61</v>
      </c>
      <c r="C69" s="57" t="s">
        <v>37</v>
      </c>
      <c r="D69" s="57" t="s">
        <v>20</v>
      </c>
      <c r="E69" s="57" t="s">
        <v>171</v>
      </c>
      <c r="F69" s="57" t="s">
        <v>172</v>
      </c>
      <c r="G69" s="58">
        <v>100</v>
      </c>
      <c r="H69" s="59" t="s">
        <v>11</v>
      </c>
      <c r="I69" s="57" t="s">
        <v>23</v>
      </c>
      <c r="J69" s="57" t="s">
        <v>17</v>
      </c>
      <c r="K69" s="46" t="s">
        <v>22</v>
      </c>
      <c r="L69" s="46" t="s">
        <v>32</v>
      </c>
      <c r="M69" s="60"/>
    </row>
    <row r="70" spans="1:13" x14ac:dyDescent="0.2">
      <c r="A70" s="56" t="s">
        <v>123</v>
      </c>
      <c r="B70" s="57">
        <v>62</v>
      </c>
      <c r="C70" s="57" t="s">
        <v>37</v>
      </c>
      <c r="D70" s="57" t="s">
        <v>20</v>
      </c>
      <c r="E70" s="57" t="s">
        <v>166</v>
      </c>
      <c r="F70" s="57" t="s">
        <v>167</v>
      </c>
      <c r="G70" s="58">
        <v>183</v>
      </c>
      <c r="H70" s="59" t="s">
        <v>11</v>
      </c>
      <c r="I70" s="57" t="s">
        <v>10</v>
      </c>
      <c r="J70" s="57" t="s">
        <v>17</v>
      </c>
      <c r="K70" s="46" t="s">
        <v>54</v>
      </c>
      <c r="L70" s="46" t="s">
        <v>30</v>
      </c>
      <c r="M70" s="60"/>
    </row>
    <row r="71" spans="1:13" x14ac:dyDescent="0.2">
      <c r="A71" s="56" t="s">
        <v>123</v>
      </c>
      <c r="B71" s="57">
        <v>63</v>
      </c>
      <c r="C71" s="57" t="s">
        <v>37</v>
      </c>
      <c r="D71" s="57" t="s">
        <v>19</v>
      </c>
      <c r="E71" s="57" t="s">
        <v>266</v>
      </c>
      <c r="F71" s="57" t="s">
        <v>267</v>
      </c>
      <c r="G71" s="58">
        <v>1167</v>
      </c>
      <c r="H71" s="59" t="s">
        <v>6</v>
      </c>
      <c r="I71" s="57" t="s">
        <v>9</v>
      </c>
      <c r="J71" s="57" t="s">
        <v>17</v>
      </c>
      <c r="K71" s="46" t="s">
        <v>22</v>
      </c>
      <c r="L71" s="46" t="s">
        <v>32</v>
      </c>
      <c r="M71" s="60"/>
    </row>
    <row r="72" spans="1:13" x14ac:dyDescent="0.2">
      <c r="A72" s="56" t="s">
        <v>123</v>
      </c>
      <c r="B72" s="57">
        <v>64</v>
      </c>
      <c r="C72" s="57" t="s">
        <v>37</v>
      </c>
      <c r="D72" s="57" t="s">
        <v>20</v>
      </c>
      <c r="E72" s="57" t="s">
        <v>168</v>
      </c>
      <c r="F72" s="57" t="s">
        <v>169</v>
      </c>
      <c r="G72" s="58">
        <v>119</v>
      </c>
      <c r="H72" s="59" t="s">
        <v>11</v>
      </c>
      <c r="I72" s="57" t="s">
        <v>9</v>
      </c>
      <c r="J72" s="57" t="s">
        <v>17</v>
      </c>
      <c r="K72" s="46" t="s">
        <v>22</v>
      </c>
      <c r="L72" s="46" t="s">
        <v>32</v>
      </c>
      <c r="M72" s="60" t="s">
        <v>49</v>
      </c>
    </row>
    <row r="73" spans="1:13" x14ac:dyDescent="0.2">
      <c r="A73" s="56" t="s">
        <v>123</v>
      </c>
      <c r="B73" s="57">
        <v>65</v>
      </c>
      <c r="C73" s="57" t="s">
        <v>37</v>
      </c>
      <c r="D73" s="57" t="s">
        <v>19</v>
      </c>
      <c r="E73" s="57" t="s">
        <v>21</v>
      </c>
      <c r="F73" s="57" t="s">
        <v>170</v>
      </c>
      <c r="G73" s="58">
        <v>81</v>
      </c>
      <c r="H73" s="59" t="s">
        <v>11</v>
      </c>
      <c r="I73" s="57" t="s">
        <v>23</v>
      </c>
      <c r="J73" s="57" t="s">
        <v>17</v>
      </c>
      <c r="K73" s="46" t="s">
        <v>22</v>
      </c>
      <c r="L73" s="46" t="s">
        <v>33</v>
      </c>
      <c r="M73" s="60" t="s">
        <v>56</v>
      </c>
    </row>
    <row r="74" spans="1:13" x14ac:dyDescent="0.2">
      <c r="A74" s="56" t="s">
        <v>123</v>
      </c>
      <c r="B74" s="57">
        <v>66</v>
      </c>
      <c r="C74" s="57" t="s">
        <v>37</v>
      </c>
      <c r="D74" s="57" t="s">
        <v>20</v>
      </c>
      <c r="E74" s="63" t="s">
        <v>291</v>
      </c>
      <c r="F74" s="63" t="s">
        <v>292</v>
      </c>
      <c r="G74" s="63">
        <v>95</v>
      </c>
      <c r="H74" s="59" t="s">
        <v>11</v>
      </c>
      <c r="I74" s="57" t="s">
        <v>23</v>
      </c>
      <c r="J74" s="64"/>
      <c r="K74" s="64">
        <v>7</v>
      </c>
      <c r="L74" s="46" t="s">
        <v>32</v>
      </c>
      <c r="M74" s="65"/>
    </row>
    <row r="75" spans="1:13" x14ac:dyDescent="0.2">
      <c r="A75" s="81"/>
      <c r="B75" s="82"/>
      <c r="C75" s="78"/>
      <c r="D75" s="78"/>
      <c r="E75" s="77"/>
      <c r="F75" s="77"/>
      <c r="G75" s="77"/>
      <c r="H75" s="79"/>
      <c r="I75" s="78"/>
      <c r="J75" s="83"/>
      <c r="K75" s="69"/>
      <c r="L75" s="80"/>
      <c r="M75" s="84"/>
    </row>
    <row r="76" spans="1:13" x14ac:dyDescent="0.2">
      <c r="A76" s="66"/>
      <c r="B76" s="67" t="s">
        <v>12</v>
      </c>
      <c r="C76" s="67"/>
      <c r="D76" s="67"/>
      <c r="E76" s="67"/>
      <c r="F76" s="67"/>
      <c r="G76" s="67">
        <f>SUM(G9:G74)</f>
        <v>27054</v>
      </c>
      <c r="H76" s="68" t="s">
        <v>25</v>
      </c>
      <c r="I76" s="68"/>
      <c r="J76" s="69"/>
      <c r="K76" s="68"/>
      <c r="L76" s="68"/>
      <c r="M76" s="70"/>
    </row>
    <row r="77" spans="1:13" x14ac:dyDescent="0.2">
      <c r="A77" s="92"/>
      <c r="B77" s="78"/>
      <c r="C77" s="93"/>
      <c r="D77" s="93"/>
      <c r="E77" s="93"/>
      <c r="F77" s="93"/>
      <c r="G77" s="90"/>
      <c r="H77" s="94">
        <v>20119</v>
      </c>
      <c r="I77" s="91"/>
      <c r="J77" s="69"/>
      <c r="K77" s="94"/>
      <c r="L77" s="94"/>
      <c r="M77" s="70"/>
    </row>
    <row r="79" spans="1:13" x14ac:dyDescent="0.2">
      <c r="F79" s="50" t="s">
        <v>305</v>
      </c>
      <c r="G79" s="50">
        <f>+G9+G10+G11+G16+G17+G18+G19+G23</f>
        <v>2360</v>
      </c>
    </row>
    <row r="80" spans="1:13" x14ac:dyDescent="0.2">
      <c r="G80" s="50">
        <v>2500</v>
      </c>
    </row>
    <row r="81" spans="6:10" x14ac:dyDescent="0.2">
      <c r="G81" s="50">
        <f>+G80+G79</f>
        <v>4860</v>
      </c>
      <c r="H81" s="71">
        <f>+G81</f>
        <v>4860</v>
      </c>
      <c r="I81" s="71">
        <v>22194</v>
      </c>
      <c r="J81" s="71">
        <f>+I81+H81</f>
        <v>27054</v>
      </c>
    </row>
    <row r="83" spans="6:10" x14ac:dyDescent="0.2">
      <c r="F83" s="50" t="s">
        <v>306</v>
      </c>
      <c r="G83" s="50">
        <f>+G22+G21+G20+G15+G14+G13+G12</f>
        <v>2075</v>
      </c>
      <c r="H83" s="71">
        <f>+G83</f>
        <v>2075</v>
      </c>
    </row>
    <row r="84" spans="6:10" x14ac:dyDescent="0.2">
      <c r="G84" s="50">
        <f>+G24+G25+G26+G27+G28+G29+G30+G31+G33+G34+G35+G37+G38+G39+G40+G41+G42+G43+G44+G45+G46+G47+G48+G49+G50+G51+G52+G53+G54+G55+G56+G57+G58+G59+G60+G61+G63+G64+G65+G66+G67+G68+G69+G70+G71+G72+G73+G74</f>
        <v>19674</v>
      </c>
      <c r="H84" s="71">
        <v>20119</v>
      </c>
    </row>
    <row r="86" spans="6:10" x14ac:dyDescent="0.2">
      <c r="G86" s="50">
        <f>+G84+G83</f>
        <v>21749</v>
      </c>
      <c r="H86" s="71">
        <f>SUM(H81:H85)</f>
        <v>27054</v>
      </c>
    </row>
  </sheetData>
  <pageMargins left="0.70866141732283472" right="0.70866141732283472" top="0.74803149606299213" bottom="0.74803149606299213" header="0.31496062992125984" footer="0.31496062992125984"/>
  <pageSetup paperSize="8" scale="86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="90" zoomScaleNormal="90" workbookViewId="0">
      <selection activeCell="E21" sqref="E21"/>
    </sheetView>
  </sheetViews>
  <sheetFormatPr baseColWidth="10" defaultColWidth="8.69921875" defaultRowHeight="14.25" x14ac:dyDescent="0.2"/>
  <cols>
    <col min="1" max="1" width="10.69921875" customWidth="1"/>
    <col min="2" max="2" width="31" customWidth="1"/>
    <col min="3" max="3" width="10.69921875" customWidth="1"/>
    <col min="4" max="4" width="20.69921875" customWidth="1"/>
    <col min="5" max="6" width="15.69921875" customWidth="1"/>
    <col min="7" max="7" width="27.8984375" customWidth="1"/>
  </cols>
  <sheetData>
    <row r="1" spans="1:7" x14ac:dyDescent="0.2">
      <c r="A1" s="38" t="s">
        <v>248</v>
      </c>
      <c r="B1" s="37"/>
      <c r="C1" s="37"/>
      <c r="D1" s="37"/>
      <c r="E1" s="37"/>
      <c r="F1" s="37"/>
      <c r="G1" s="37"/>
    </row>
    <row r="2" spans="1:7" x14ac:dyDescent="0.2">
      <c r="A2" s="39" t="s">
        <v>250</v>
      </c>
      <c r="B2" s="37"/>
      <c r="C2" s="37"/>
      <c r="D2" s="37"/>
      <c r="E2" s="37"/>
      <c r="F2" s="37"/>
      <c r="G2" s="37"/>
    </row>
    <row r="3" spans="1:7" ht="15" x14ac:dyDescent="0.2">
      <c r="A3" s="40" t="s">
        <v>66</v>
      </c>
      <c r="B3" s="37"/>
      <c r="C3" s="37"/>
      <c r="D3" s="37"/>
      <c r="E3" s="37"/>
      <c r="F3" s="37"/>
      <c r="G3" s="37"/>
    </row>
    <row r="4" spans="1:7" x14ac:dyDescent="0.2">
      <c r="A4" s="39" t="s">
        <v>249</v>
      </c>
      <c r="B4" s="37"/>
      <c r="C4" s="37"/>
      <c r="D4" s="37"/>
      <c r="E4" s="37"/>
      <c r="F4" s="37"/>
      <c r="G4" s="37"/>
    </row>
    <row r="5" spans="1:7" x14ac:dyDescent="0.2">
      <c r="A5" s="39" t="s">
        <v>192</v>
      </c>
      <c r="B5" s="37"/>
      <c r="C5" s="37"/>
      <c r="D5" s="37"/>
      <c r="E5" s="37"/>
      <c r="F5" s="37"/>
      <c r="G5" s="37"/>
    </row>
    <row r="6" spans="1:7" x14ac:dyDescent="0.2">
      <c r="A6" s="41">
        <v>43084</v>
      </c>
      <c r="B6" s="37"/>
      <c r="C6" s="37"/>
      <c r="D6" s="37"/>
      <c r="E6" s="37"/>
      <c r="F6" s="37"/>
      <c r="G6" s="37"/>
    </row>
    <row r="7" spans="1:7" x14ac:dyDescent="0.2">
      <c r="A7" s="41"/>
      <c r="B7" s="37"/>
      <c r="C7" s="37"/>
      <c r="D7" s="37"/>
      <c r="E7" s="37"/>
      <c r="F7" s="37"/>
      <c r="G7" s="37"/>
    </row>
    <row r="8" spans="1:7" x14ac:dyDescent="0.2">
      <c r="A8" s="18" t="s">
        <v>199</v>
      </c>
      <c r="B8" s="19"/>
      <c r="C8" s="19"/>
      <c r="D8" s="19"/>
      <c r="E8" s="19"/>
      <c r="F8" s="19"/>
      <c r="G8" s="20"/>
    </row>
    <row r="9" spans="1:7" x14ac:dyDescent="0.2">
      <c r="A9" s="21" t="s">
        <v>200</v>
      </c>
      <c r="B9" s="21" t="s">
        <v>201</v>
      </c>
      <c r="C9" s="22" t="s">
        <v>202</v>
      </c>
      <c r="D9" s="22" t="s">
        <v>203</v>
      </c>
      <c r="E9" s="22" t="s">
        <v>204</v>
      </c>
      <c r="F9" s="22" t="s">
        <v>0</v>
      </c>
      <c r="G9" s="22" t="s">
        <v>205</v>
      </c>
    </row>
    <row r="10" spans="1:7" x14ac:dyDescent="0.2">
      <c r="A10" s="23"/>
      <c r="B10" s="23"/>
      <c r="C10" s="24"/>
      <c r="D10" s="24" t="s">
        <v>206</v>
      </c>
      <c r="E10" s="24" t="s">
        <v>207</v>
      </c>
      <c r="F10" s="24"/>
      <c r="G10" s="24" t="s">
        <v>208</v>
      </c>
    </row>
    <row r="11" spans="1:7" x14ac:dyDescent="0.2">
      <c r="A11" s="25"/>
      <c r="B11" s="25"/>
      <c r="C11" s="26"/>
      <c r="D11" s="26" t="s">
        <v>209</v>
      </c>
      <c r="E11" s="25"/>
      <c r="F11" s="25"/>
      <c r="G11" s="25"/>
    </row>
    <row r="12" spans="1:7" x14ac:dyDescent="0.2">
      <c r="A12" s="27" t="s">
        <v>210</v>
      </c>
      <c r="B12" s="28"/>
      <c r="C12" s="29"/>
      <c r="D12" s="29"/>
      <c r="E12" s="30"/>
      <c r="F12" s="30"/>
      <c r="G12" s="30"/>
    </row>
    <row r="13" spans="1:7" x14ac:dyDescent="0.2">
      <c r="A13" s="2" t="s">
        <v>211</v>
      </c>
      <c r="B13" s="2" t="s">
        <v>212</v>
      </c>
      <c r="C13" s="3">
        <v>157</v>
      </c>
      <c r="D13" s="4">
        <v>8.1999999999999993</v>
      </c>
      <c r="E13" s="5" t="s">
        <v>213</v>
      </c>
      <c r="F13" s="5" t="s">
        <v>214</v>
      </c>
      <c r="G13" s="5" t="s">
        <v>245</v>
      </c>
    </row>
    <row r="14" spans="1:7" x14ac:dyDescent="0.2">
      <c r="A14" s="6" t="s">
        <v>215</v>
      </c>
      <c r="B14" s="6" t="s">
        <v>216</v>
      </c>
      <c r="C14" s="7">
        <v>207</v>
      </c>
      <c r="D14" s="8">
        <v>4</v>
      </c>
      <c r="E14" s="8" t="s">
        <v>17</v>
      </c>
      <c r="F14" s="8" t="s">
        <v>204</v>
      </c>
      <c r="G14" s="8" t="s">
        <v>244</v>
      </c>
    </row>
    <row r="15" spans="1:7" x14ac:dyDescent="0.2">
      <c r="A15" s="31" t="s">
        <v>217</v>
      </c>
      <c r="B15" s="32"/>
      <c r="C15" s="33"/>
      <c r="D15" s="34"/>
      <c r="E15" s="35"/>
      <c r="F15" s="35"/>
      <c r="G15" s="35"/>
    </row>
    <row r="16" spans="1:7" x14ac:dyDescent="0.2">
      <c r="A16" s="9" t="s">
        <v>218</v>
      </c>
      <c r="B16" s="9" t="s">
        <v>219</v>
      </c>
      <c r="C16" s="10">
        <v>44</v>
      </c>
      <c r="D16" s="11">
        <v>2</v>
      </c>
      <c r="E16" s="11" t="s">
        <v>17</v>
      </c>
      <c r="F16" s="8" t="s">
        <v>204</v>
      </c>
      <c r="G16" s="8" t="s">
        <v>244</v>
      </c>
    </row>
    <row r="17" spans="1:7" x14ac:dyDescent="0.2">
      <c r="A17" s="6" t="s">
        <v>220</v>
      </c>
      <c r="B17" s="6" t="s">
        <v>221</v>
      </c>
      <c r="C17" s="7">
        <v>51</v>
      </c>
      <c r="D17" s="8">
        <v>1.5</v>
      </c>
      <c r="E17" s="8" t="s">
        <v>17</v>
      </c>
      <c r="F17" s="8" t="s">
        <v>204</v>
      </c>
      <c r="G17" s="8" t="s">
        <v>244</v>
      </c>
    </row>
    <row r="18" spans="1:7" x14ac:dyDescent="0.2">
      <c r="A18" s="6" t="s">
        <v>222</v>
      </c>
      <c r="B18" s="6" t="s">
        <v>223</v>
      </c>
      <c r="C18" s="7">
        <v>40</v>
      </c>
      <c r="D18" s="8">
        <v>1.5</v>
      </c>
      <c r="E18" s="8" t="s">
        <v>17</v>
      </c>
      <c r="F18" s="8" t="s">
        <v>204</v>
      </c>
      <c r="G18" s="8" t="s">
        <v>244</v>
      </c>
    </row>
    <row r="19" spans="1:7" x14ac:dyDescent="0.2">
      <c r="A19" s="6" t="s">
        <v>224</v>
      </c>
      <c r="B19" s="2" t="s">
        <v>204</v>
      </c>
      <c r="C19" s="7">
        <v>112</v>
      </c>
      <c r="D19" s="8">
        <v>2</v>
      </c>
      <c r="E19" s="8" t="s">
        <v>17</v>
      </c>
      <c r="F19" s="8" t="s">
        <v>204</v>
      </c>
      <c r="G19" s="8" t="s">
        <v>244</v>
      </c>
    </row>
    <row r="20" spans="1:7" x14ac:dyDescent="0.2">
      <c r="A20" s="2" t="s">
        <v>225</v>
      </c>
      <c r="B20" s="2" t="s">
        <v>226</v>
      </c>
      <c r="C20" s="3">
        <v>218</v>
      </c>
      <c r="D20" s="4">
        <v>8.1999999999999993</v>
      </c>
      <c r="E20" s="4">
        <v>3</v>
      </c>
      <c r="F20" s="4" t="s">
        <v>214</v>
      </c>
      <c r="G20" s="5" t="s">
        <v>245</v>
      </c>
    </row>
    <row r="21" spans="1:7" x14ac:dyDescent="0.2">
      <c r="A21" s="6" t="s">
        <v>227</v>
      </c>
      <c r="B21" s="6" t="s">
        <v>228</v>
      </c>
      <c r="C21" s="7">
        <v>26</v>
      </c>
      <c r="D21" s="8">
        <v>2</v>
      </c>
      <c r="E21" s="8" t="s">
        <v>17</v>
      </c>
      <c r="F21" s="8" t="s">
        <v>204</v>
      </c>
      <c r="G21" s="8" t="s">
        <v>244</v>
      </c>
    </row>
    <row r="22" spans="1:7" x14ac:dyDescent="0.2">
      <c r="A22" s="6" t="s">
        <v>229</v>
      </c>
      <c r="B22" s="6" t="s">
        <v>230</v>
      </c>
      <c r="C22" s="7">
        <v>33</v>
      </c>
      <c r="D22" s="8">
        <v>2</v>
      </c>
      <c r="E22" s="8" t="s">
        <v>17</v>
      </c>
      <c r="F22" s="8" t="s">
        <v>204</v>
      </c>
      <c r="G22" s="8" t="s">
        <v>244</v>
      </c>
    </row>
    <row r="23" spans="1:7" x14ac:dyDescent="0.2">
      <c r="A23" s="6" t="s">
        <v>231</v>
      </c>
      <c r="B23" s="6" t="s">
        <v>232</v>
      </c>
      <c r="C23" s="7">
        <v>36</v>
      </c>
      <c r="D23" s="8">
        <v>2</v>
      </c>
      <c r="E23" s="8" t="s">
        <v>17</v>
      </c>
      <c r="F23" s="8" t="s">
        <v>204</v>
      </c>
      <c r="G23" s="8" t="s">
        <v>244</v>
      </c>
    </row>
    <row r="24" spans="1:7" x14ac:dyDescent="0.2">
      <c r="A24" s="6" t="s">
        <v>233</v>
      </c>
      <c r="B24" s="6" t="s">
        <v>234</v>
      </c>
      <c r="C24" s="7">
        <v>30</v>
      </c>
      <c r="D24" s="8">
        <v>2</v>
      </c>
      <c r="E24" s="8" t="s">
        <v>17</v>
      </c>
      <c r="F24" s="8" t="s">
        <v>204</v>
      </c>
      <c r="G24" s="8" t="s">
        <v>244</v>
      </c>
    </row>
    <row r="25" spans="1:7" x14ac:dyDescent="0.2">
      <c r="A25" s="31" t="s">
        <v>235</v>
      </c>
      <c r="B25" s="32"/>
      <c r="C25" s="36"/>
      <c r="D25" s="34"/>
      <c r="E25" s="35"/>
      <c r="F25" s="35"/>
      <c r="G25" s="35"/>
    </row>
    <row r="26" spans="1:7" s="74" customFormat="1" x14ac:dyDescent="0.2">
      <c r="A26" s="75" t="s">
        <v>286</v>
      </c>
      <c r="B26" s="75" t="s">
        <v>297</v>
      </c>
      <c r="C26" s="85"/>
      <c r="D26" s="76"/>
      <c r="E26" s="76"/>
      <c r="F26" s="76" t="s">
        <v>296</v>
      </c>
      <c r="G26" s="76" t="s">
        <v>298</v>
      </c>
    </row>
    <row r="27" spans="1:7" x14ac:dyDescent="0.2">
      <c r="A27" s="2" t="s">
        <v>236</v>
      </c>
      <c r="B27" s="2" t="s">
        <v>237</v>
      </c>
      <c r="C27" s="3">
        <v>295</v>
      </c>
      <c r="D27" s="12">
        <v>3.6</v>
      </c>
      <c r="E27" s="12" t="s">
        <v>17</v>
      </c>
      <c r="F27" s="12" t="s">
        <v>23</v>
      </c>
      <c r="G27" s="12" t="s">
        <v>246</v>
      </c>
    </row>
    <row r="28" spans="1:7" x14ac:dyDescent="0.2">
      <c r="A28" s="2" t="s">
        <v>236</v>
      </c>
      <c r="B28" s="2" t="s">
        <v>237</v>
      </c>
      <c r="C28" s="3">
        <v>95</v>
      </c>
      <c r="D28" s="4">
        <v>2</v>
      </c>
      <c r="E28" s="4" t="s">
        <v>17</v>
      </c>
      <c r="F28" s="4" t="s">
        <v>10</v>
      </c>
      <c r="G28" s="12" t="s">
        <v>246</v>
      </c>
    </row>
    <row r="29" spans="1:7" x14ac:dyDescent="0.2">
      <c r="A29" s="2" t="s">
        <v>238</v>
      </c>
      <c r="B29" s="2" t="s">
        <v>237</v>
      </c>
      <c r="C29" s="12">
        <v>94</v>
      </c>
      <c r="D29" s="4">
        <v>3.6</v>
      </c>
      <c r="E29" s="4" t="s">
        <v>17</v>
      </c>
      <c r="F29" s="4" t="s">
        <v>23</v>
      </c>
      <c r="G29" s="12" t="s">
        <v>246</v>
      </c>
    </row>
    <row r="30" spans="1:7" x14ac:dyDescent="0.2">
      <c r="A30" s="87" t="s">
        <v>299</v>
      </c>
      <c r="B30" s="87" t="s">
        <v>300</v>
      </c>
      <c r="C30" s="86">
        <f>185+50+46+50+31</f>
        <v>362</v>
      </c>
      <c r="D30" s="88"/>
      <c r="E30" s="88"/>
      <c r="F30" s="88" t="s">
        <v>23</v>
      </c>
      <c r="G30" s="86" t="s">
        <v>303</v>
      </c>
    </row>
    <row r="31" spans="1:7" x14ac:dyDescent="0.2">
      <c r="A31" s="2" t="s">
        <v>239</v>
      </c>
      <c r="B31" s="2" t="s">
        <v>237</v>
      </c>
      <c r="C31" s="12">
        <v>290</v>
      </c>
      <c r="D31" s="4">
        <v>3.6</v>
      </c>
      <c r="E31" s="4" t="s">
        <v>17</v>
      </c>
      <c r="F31" s="4" t="s">
        <v>23</v>
      </c>
      <c r="G31" s="12" t="s">
        <v>246</v>
      </c>
    </row>
    <row r="32" spans="1:7" x14ac:dyDescent="0.2">
      <c r="A32" s="87" t="s">
        <v>301</v>
      </c>
      <c r="B32" s="87" t="s">
        <v>302</v>
      </c>
      <c r="C32" s="86">
        <f>87+23+40+286</f>
        <v>436</v>
      </c>
      <c r="D32" s="88"/>
      <c r="E32" s="88"/>
      <c r="F32" s="88" t="s">
        <v>23</v>
      </c>
      <c r="G32" s="86" t="s">
        <v>303</v>
      </c>
    </row>
    <row r="33" spans="1:8" s="74" customFormat="1" x14ac:dyDescent="0.2">
      <c r="A33" s="72" t="s">
        <v>288</v>
      </c>
      <c r="B33" s="72" t="s">
        <v>287</v>
      </c>
      <c r="C33" s="17">
        <v>122</v>
      </c>
      <c r="D33" s="73">
        <v>3.6</v>
      </c>
      <c r="E33" s="73" t="s">
        <v>17</v>
      </c>
      <c r="F33" s="73" t="s">
        <v>10</v>
      </c>
      <c r="G33" s="17" t="s">
        <v>246</v>
      </c>
    </row>
    <row r="34" spans="1:8" s="74" customFormat="1" x14ac:dyDescent="0.2">
      <c r="A34" s="72" t="s">
        <v>289</v>
      </c>
      <c r="B34" s="72" t="s">
        <v>290</v>
      </c>
      <c r="C34" s="17">
        <v>168</v>
      </c>
      <c r="D34" s="73">
        <v>6</v>
      </c>
      <c r="E34" s="73" t="s">
        <v>17</v>
      </c>
      <c r="F34" s="73" t="s">
        <v>23</v>
      </c>
      <c r="G34" s="73" t="s">
        <v>247</v>
      </c>
    </row>
    <row r="35" spans="1:8" x14ac:dyDescent="0.2">
      <c r="A35" s="6" t="s">
        <v>240</v>
      </c>
      <c r="B35" s="6" t="s">
        <v>204</v>
      </c>
      <c r="C35" s="13">
        <v>196</v>
      </c>
      <c r="D35" s="8">
        <v>2</v>
      </c>
      <c r="E35" s="8" t="s">
        <v>17</v>
      </c>
      <c r="F35" s="8" t="s">
        <v>204</v>
      </c>
      <c r="G35" s="8" t="s">
        <v>244</v>
      </c>
    </row>
    <row r="36" spans="1:8" x14ac:dyDescent="0.2">
      <c r="A36" s="31" t="s">
        <v>241</v>
      </c>
      <c r="B36" s="32"/>
      <c r="C36" s="36"/>
      <c r="D36" s="34"/>
      <c r="E36" s="35"/>
      <c r="F36" s="35"/>
      <c r="G36" s="35"/>
    </row>
    <row r="37" spans="1:8" x14ac:dyDescent="0.2">
      <c r="A37" s="2" t="s">
        <v>242</v>
      </c>
      <c r="B37" s="2" t="s">
        <v>243</v>
      </c>
      <c r="C37" s="12">
        <v>425</v>
      </c>
      <c r="D37" s="4">
        <v>7.2</v>
      </c>
      <c r="E37" s="4" t="s">
        <v>17</v>
      </c>
      <c r="F37" s="4" t="s">
        <v>23</v>
      </c>
      <c r="G37" s="4" t="s">
        <v>247</v>
      </c>
    </row>
    <row r="38" spans="1:8" x14ac:dyDescent="0.2">
      <c r="A38" s="2"/>
      <c r="B38" s="2"/>
      <c r="C38" s="12"/>
      <c r="D38" s="12"/>
      <c r="E38" s="12"/>
      <c r="F38" s="12"/>
      <c r="G38" s="12"/>
    </row>
    <row r="39" spans="1:8" s="1" customFormat="1" x14ac:dyDescent="0.2">
      <c r="A39" s="14"/>
      <c r="B39" s="14" t="s">
        <v>12</v>
      </c>
      <c r="C39" s="15">
        <f>SUM(C13:C37)</f>
        <v>3437</v>
      </c>
      <c r="D39" s="16" t="s">
        <v>25</v>
      </c>
      <c r="E39" s="16"/>
      <c r="F39" s="16"/>
      <c r="G39" s="16"/>
      <c r="H39"/>
    </row>
    <row r="41" spans="1:8" x14ac:dyDescent="0.2">
      <c r="C41" s="89"/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Parallel roads</vt:lpstr>
      <vt:lpstr>Affected by bridges and others</vt:lpstr>
      <vt:lpstr>'Parallel roads'!Títulos_a_imprimir</vt:lpstr>
    </vt:vector>
  </TitlesOfParts>
  <Company>VR-Yhtymä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Vihma Saara</dc:creator>
  <cp:lastModifiedBy>CFU</cp:lastModifiedBy>
  <cp:lastPrinted>2017-11-02T20:05:52Z</cp:lastPrinted>
  <dcterms:created xsi:type="dcterms:W3CDTF">2012-09-24T11:29:21Z</dcterms:created>
  <dcterms:modified xsi:type="dcterms:W3CDTF">2018-02-08T18:00:01Z</dcterms:modified>
</cp:coreProperties>
</file>