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Y:\2017\1_Rata\10892 MVD-PdT\07 Design\05 Roads and level crossings\03_Design\Maintenance_roads\"/>
    </mc:Choice>
  </mc:AlternateContent>
  <bookViews>
    <workbookView xWindow="0" yWindow="0" windowWidth="15480" windowHeight="11265"/>
  </bookViews>
  <sheets>
    <sheet name="Maintenance roads"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 r="H38" i="1"/>
  <c r="H37" i="1"/>
  <c r="H36" i="1"/>
  <c r="H35" i="1"/>
  <c r="H28" i="1"/>
  <c r="H24" i="1"/>
  <c r="H25" i="1"/>
  <c r="H22" i="1"/>
  <c r="H21" i="1" l="1"/>
  <c r="H14" i="1"/>
  <c r="H44" i="1"/>
  <c r="H20" i="1"/>
  <c r="H15" i="1"/>
  <c r="H13" i="1"/>
  <c r="H9" i="1" l="1"/>
  <c r="H16" i="1"/>
  <c r="H17" i="1"/>
  <c r="H18" i="1"/>
  <c r="H19" i="1"/>
  <c r="H23" i="1"/>
  <c r="H26" i="1"/>
  <c r="H27" i="1"/>
  <c r="H29" i="1"/>
  <c r="H31" i="1"/>
  <c r="H32" i="1"/>
  <c r="H33" i="1"/>
  <c r="H34" i="1"/>
  <c r="H39" i="1"/>
  <c r="H40" i="1"/>
  <c r="H41" i="1"/>
  <c r="H42" i="1"/>
  <c r="H45" i="1"/>
  <c r="H46" i="1"/>
  <c r="H48" i="1"/>
  <c r="H49" i="1"/>
  <c r="H50" i="1"/>
  <c r="H51" i="1"/>
  <c r="H52" i="1"/>
  <c r="H53" i="1"/>
  <c r="H54" i="1"/>
  <c r="H55" i="1"/>
  <c r="H56" i="1"/>
  <c r="H57" i="1"/>
  <c r="H58" i="1"/>
  <c r="H59" i="1"/>
  <c r="H60" i="1"/>
  <c r="H61" i="1"/>
  <c r="H43" i="1" l="1"/>
  <c r="G30" i="1"/>
  <c r="H30" i="1" s="1"/>
  <c r="H12" i="1" l="1"/>
  <c r="G11" i="1"/>
  <c r="G62" i="1" s="1"/>
  <c r="H11" i="1" l="1"/>
  <c r="H62" i="1"/>
</calcChain>
</file>

<file path=xl/sharedStrings.xml><?xml version="1.0" encoding="utf-8"?>
<sst xmlns="http://schemas.openxmlformats.org/spreadsheetml/2006/main" count="442" uniqueCount="228">
  <si>
    <t>18+100</t>
  </si>
  <si>
    <t>Side</t>
  </si>
  <si>
    <t>east</t>
  </si>
  <si>
    <t>End km</t>
  </si>
  <si>
    <t>Start km</t>
  </si>
  <si>
    <t>18+200</t>
  </si>
  <si>
    <t>Length (m)</t>
  </si>
  <si>
    <t>37+620</t>
  </si>
  <si>
    <t>38+320</t>
  </si>
  <si>
    <t>39+160</t>
  </si>
  <si>
    <t>Note</t>
  </si>
  <si>
    <t>51+200</t>
  </si>
  <si>
    <t>51+730</t>
  </si>
  <si>
    <t>52+400</t>
  </si>
  <si>
    <t>53+160</t>
  </si>
  <si>
    <t>west</t>
  </si>
  <si>
    <t>61+900 (old km)</t>
  </si>
  <si>
    <t>In Santa Lucia shortcut old alignment.</t>
  </si>
  <si>
    <t>Interlocking container at the old Margat station.</t>
  </si>
  <si>
    <t>Station</t>
  </si>
  <si>
    <t>Meeting 5</t>
  </si>
  <si>
    <t>92+700</t>
  </si>
  <si>
    <t>93+450</t>
  </si>
  <si>
    <t>109+440</t>
  </si>
  <si>
    <t>109+240</t>
  </si>
  <si>
    <t>Meeting 6</t>
  </si>
  <si>
    <t>Interlocking container at ca. km 109+400 on the east side.</t>
  </si>
  <si>
    <t>112+040</t>
  </si>
  <si>
    <t>-</t>
  </si>
  <si>
    <t>123+430</t>
  </si>
  <si>
    <t>Meeting 7</t>
  </si>
  <si>
    <t>Access to distant signal from private road.</t>
  </si>
  <si>
    <t>124+250</t>
  </si>
  <si>
    <t>124+780</t>
  </si>
  <si>
    <t>126+090</t>
  </si>
  <si>
    <t>126+150</t>
  </si>
  <si>
    <t>Access to distant signal from La Cruz.</t>
  </si>
  <si>
    <t>141+505</t>
  </si>
  <si>
    <t>Access to distant signal from public road.</t>
  </si>
  <si>
    <t>161+740</t>
  </si>
  <si>
    <t>162+300</t>
  </si>
  <si>
    <t>Access to distant signal. Following partly the old track alignment.</t>
  </si>
  <si>
    <t>165+040</t>
  </si>
  <si>
    <t>162+740</t>
  </si>
  <si>
    <t>Meeting 10</t>
  </si>
  <si>
    <t>Access to distant signal from Puntas de Maciel.</t>
  </si>
  <si>
    <t>166+200</t>
  </si>
  <si>
    <t>166+400</t>
  </si>
  <si>
    <t>176+320</t>
  </si>
  <si>
    <t>Access to signal from public road.</t>
  </si>
  <si>
    <t>Meeting 11</t>
  </si>
  <si>
    <t>176+900</t>
  </si>
  <si>
    <t>177+650</t>
  </si>
  <si>
    <t>Interlocking container at the old Goni station.</t>
  </si>
  <si>
    <t>178+800</t>
  </si>
  <si>
    <t>178+961</t>
  </si>
  <si>
    <t>180+160</t>
  </si>
  <si>
    <t>Access from level crossing at km 180+564</t>
  </si>
  <si>
    <t>186+030</t>
  </si>
  <si>
    <t>186+400</t>
  </si>
  <si>
    <t>Access to signal from Ruta 5.</t>
  </si>
  <si>
    <t>197+320</t>
  </si>
  <si>
    <t>Meeting 13</t>
  </si>
  <si>
    <t>212+070</t>
  </si>
  <si>
    <t>Access from level crossing at km 212+070</t>
  </si>
  <si>
    <t>213+360</t>
  </si>
  <si>
    <t>Meeting 14</t>
  </si>
  <si>
    <t>213+100</t>
  </si>
  <si>
    <t>229+430</t>
  </si>
  <si>
    <t>231+100</t>
  </si>
  <si>
    <t>Meeting 15</t>
  </si>
  <si>
    <t>180+560</t>
  </si>
  <si>
    <t>197+560</t>
  </si>
  <si>
    <t>211+650</t>
  </si>
  <si>
    <t>243+170</t>
  </si>
  <si>
    <t>Meeting 16</t>
  </si>
  <si>
    <t>245+660</t>
  </si>
  <si>
    <t>246+900</t>
  </si>
  <si>
    <t>247+400</t>
  </si>
  <si>
    <t>252+342</t>
  </si>
  <si>
    <t>east/west</t>
  </si>
  <si>
    <t>254+150</t>
  </si>
  <si>
    <t>256+950</t>
  </si>
  <si>
    <t>Meeting 17</t>
  </si>
  <si>
    <t>Access to south switches from Ruta 5 through private properties (length rough estimation). Alignment to be designed in detail design phase.</t>
  </si>
  <si>
    <t>Access to distant signal through private properties (length rough estimation). Alignment to be designed in detail design phase.</t>
  </si>
  <si>
    <t>Track section</t>
  </si>
  <si>
    <t>ID</t>
  </si>
  <si>
    <t>255+150</t>
  </si>
  <si>
    <t>257+190</t>
  </si>
  <si>
    <t>257+980</t>
  </si>
  <si>
    <t>258+315</t>
  </si>
  <si>
    <t>Mill site connection north</t>
  </si>
  <si>
    <t>259+600</t>
  </si>
  <si>
    <t>Access to signal from Ruta 5 through private properties (length rough estimation). Alignment to be designed in detail design phase.</t>
  </si>
  <si>
    <t>Triangle rail switch</t>
  </si>
  <si>
    <t>258+000 (mill site connection)</t>
  </si>
  <si>
    <t>MR001</t>
  </si>
  <si>
    <t>MR002</t>
  </si>
  <si>
    <t>MR003</t>
  </si>
  <si>
    <t>MR004</t>
  </si>
  <si>
    <t>MR005</t>
  </si>
  <si>
    <t>MR006</t>
  </si>
  <si>
    <t>MR007</t>
  </si>
  <si>
    <t>MR009</t>
  </si>
  <si>
    <t>MR010</t>
  </si>
  <si>
    <t>MR011</t>
  </si>
  <si>
    <t>MR012</t>
  </si>
  <si>
    <t>MR013</t>
  </si>
  <si>
    <t>MR014</t>
  </si>
  <si>
    <t>MR015</t>
  </si>
  <si>
    <t>MR016</t>
  </si>
  <si>
    <t>MR017</t>
  </si>
  <si>
    <t>MR018</t>
  </si>
  <si>
    <t>MR019</t>
  </si>
  <si>
    <t>MR020</t>
  </si>
  <si>
    <t>MR021</t>
  </si>
  <si>
    <t>MR022</t>
  </si>
  <si>
    <t>MR023</t>
  </si>
  <si>
    <t>MR024</t>
  </si>
  <si>
    <t>MR025</t>
  </si>
  <si>
    <t>MR026</t>
  </si>
  <si>
    <t>MR027</t>
  </si>
  <si>
    <t>MR028</t>
  </si>
  <si>
    <t>MR029</t>
  </si>
  <si>
    <t>MR030</t>
  </si>
  <si>
    <t>MR031</t>
  </si>
  <si>
    <t>MR032</t>
  </si>
  <si>
    <t>MR033</t>
  </si>
  <si>
    <t>MR034</t>
  </si>
  <si>
    <t>MR035</t>
  </si>
  <si>
    <t>MR036</t>
  </si>
  <si>
    <t>MR037</t>
  </si>
  <si>
    <t>MR038</t>
  </si>
  <si>
    <t>259+500</t>
  </si>
  <si>
    <t>north</t>
  </si>
  <si>
    <t>Mill site connection</t>
  </si>
  <si>
    <t>MR039</t>
  </si>
  <si>
    <t>Access to switch and signals from closest public road in the north (length rough estimation). Alignment to be designed in detail design phase. Alignment in track soil cut outside the side ditch.</t>
  </si>
  <si>
    <t>(Sayago)–Progreso</t>
  </si>
  <si>
    <t>(Progreso)–Florida</t>
  </si>
  <si>
    <t>(Florida)–Durazno</t>
  </si>
  <si>
    <t>(Durazno)–(Paso de Los Toros)</t>
  </si>
  <si>
    <t>258+600 (mill site connection)</t>
  </si>
  <si>
    <t>All locations are based on pre-engineering phase 2 track and signalling design. Locations may change during the detail design phase.</t>
  </si>
  <si>
    <t>Short maintenance road connections (less than 50 m) are not considered.</t>
  </si>
  <si>
    <t>Area (m2)</t>
  </si>
  <si>
    <t>Maintenance road bridge at km 52+929 (estimated length 6 m)</t>
  </si>
  <si>
    <t>Two bridges for maintenance road (estimated lengths 6m + 9m)</t>
  </si>
  <si>
    <t>One bridge for maintenance road (estimated length 9m)</t>
  </si>
  <si>
    <t>123+200</t>
  </si>
  <si>
    <t>Access to signal</t>
  </si>
  <si>
    <t>Railway Project</t>
  </si>
  <si>
    <t>Pre-engineering, phase 2</t>
  </si>
  <si>
    <t>VR Track Oy</t>
  </si>
  <si>
    <t>List of Maintenance Roads</t>
  </si>
  <si>
    <t>Appendix G5</t>
  </si>
  <si>
    <t>64+180</t>
  </si>
  <si>
    <t>64+230</t>
  </si>
  <si>
    <t>Meeting 3</t>
  </si>
  <si>
    <t>Access to Meeting station 5 distant signal.</t>
  </si>
  <si>
    <t>39+480</t>
  </si>
  <si>
    <t>Access to Meeting 1 from public road at km 39+480</t>
  </si>
  <si>
    <t>40+050</t>
  </si>
  <si>
    <t>40+100</t>
  </si>
  <si>
    <t>41+300</t>
  </si>
  <si>
    <t>41+350</t>
  </si>
  <si>
    <t>65+450</t>
  </si>
  <si>
    <t>65+500</t>
  </si>
  <si>
    <t>185+335</t>
  </si>
  <si>
    <t>185+500</t>
  </si>
  <si>
    <t>36+166</t>
  </si>
  <si>
    <t>40+600</t>
  </si>
  <si>
    <t>67+079</t>
  </si>
  <si>
    <t>66+800</t>
  </si>
  <si>
    <t>Access to signal from Ruta 77.</t>
  </si>
  <si>
    <t>Update 7.2.2018 (signal location modifications)</t>
  </si>
  <si>
    <t>Either 600 m new maintenance road on the west side of the railway or access from east through the wineyard.</t>
  </si>
  <si>
    <t>0 / 600</t>
  </si>
  <si>
    <t>0 / 4800</t>
  </si>
  <si>
    <t>MR040</t>
  </si>
  <si>
    <t>MR041</t>
  </si>
  <si>
    <t>MR042</t>
  </si>
  <si>
    <t>MR043</t>
  </si>
  <si>
    <t>MR044</t>
  </si>
  <si>
    <t>MR045</t>
  </si>
  <si>
    <t>79+400</t>
  </si>
  <si>
    <t>79+600</t>
  </si>
  <si>
    <t>MR046</t>
  </si>
  <si>
    <t>101+600</t>
  </si>
  <si>
    <t>103+400</t>
  </si>
  <si>
    <t>MR047</t>
  </si>
  <si>
    <t>MR048</t>
  </si>
  <si>
    <t>122+800</t>
  </si>
  <si>
    <t>MR049</t>
  </si>
  <si>
    <t>Access to signal from the old Ruta 5. Lockable barrier to prevent unaouthorized use of the maintenance road.</t>
  </si>
  <si>
    <t>165+900</t>
  </si>
  <si>
    <t>Access from Ruta 5 following the existing property borderlines (length rough estimation). Alignment to be designed in detail design phase. Lockable barrier to prevent unaouthorized use of the maintenance road.</t>
  </si>
  <si>
    <t>MR050</t>
  </si>
  <si>
    <t>MR051</t>
  </si>
  <si>
    <t>167+500</t>
  </si>
  <si>
    <t>174+872</t>
  </si>
  <si>
    <t>MR052</t>
  </si>
  <si>
    <t>184+200</t>
  </si>
  <si>
    <t>MR053</t>
  </si>
  <si>
    <t>Access to signal from the new underpass at km 185+335. New maintenance road beside the western slope of the railway embankment.</t>
  </si>
  <si>
    <t>MR054</t>
  </si>
  <si>
    <t>199+350</t>
  </si>
  <si>
    <t>199+600</t>
  </si>
  <si>
    <t>Access to signal from the public road at km 199+350. New maintenance road beside the western slope of the railway embankment.</t>
  </si>
  <si>
    <t>Update 7.2.2018</t>
  </si>
  <si>
    <t>New</t>
  </si>
  <si>
    <t>Modification</t>
  </si>
  <si>
    <t>Not needed</t>
  </si>
  <si>
    <t>Parking place for maintenance vehicles</t>
  </si>
  <si>
    <t>New maintenance road</t>
  </si>
  <si>
    <t>Type of access</t>
  </si>
  <si>
    <t>New column</t>
  </si>
  <si>
    <t>Length of maintenance parking places is estimated to be 50 m.</t>
  </si>
  <si>
    <t>Parking place (road extension) for maintenance vehicles next to Ruta 5.</t>
  </si>
  <si>
    <t>Access to signal from Ruta 5 needs to be agreed with the land owner on the west side or the railway. New parking place (road extension) next to Ruta 5.</t>
  </si>
  <si>
    <t>Parking place (road extension) for maintenance vehicles next to existing road ramp.</t>
  </si>
  <si>
    <t>Parking place (road extension) for maintenance vehicles next to the new Ruta 77.</t>
  </si>
  <si>
    <t>Parking place (road extension) for maintenance vehicles next to Ruta 77.</t>
  </si>
  <si>
    <t>Parking place (road extension) for maintenance vehicles next to the public road.</t>
  </si>
  <si>
    <t>216+490</t>
  </si>
  <si>
    <t>TOTAL LENGTH (m) *)</t>
  </si>
  <si>
    <t>*) Not including the length of MR040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</si>
</sst>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trike/>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0" fillId="0" borderId="1" xfId="0" applyBorder="1"/>
    <xf numFmtId="0" fontId="0" fillId="0" borderId="1" xfId="0" applyBorder="1" applyAlignment="1">
      <alignment wrapText="1"/>
    </xf>
    <xf numFmtId="0" fontId="2" fillId="0" borderId="0" xfId="0" applyFont="1"/>
    <xf numFmtId="0" fontId="1" fillId="0" borderId="3" xfId="0" applyFont="1" applyBorder="1"/>
    <xf numFmtId="0" fontId="2" fillId="0" borderId="4" xfId="0" applyFont="1" applyBorder="1"/>
    <xf numFmtId="0" fontId="2" fillId="0" borderId="5" xfId="0" applyFont="1" applyBorder="1"/>
    <xf numFmtId="0" fontId="2" fillId="0" borderId="6" xfId="0" applyFont="1" applyBorder="1" applyAlignment="1">
      <alignment wrapText="1"/>
    </xf>
    <xf numFmtId="0" fontId="3" fillId="2" borderId="0" xfId="0" applyFont="1" applyFill="1"/>
    <xf numFmtId="0" fontId="0" fillId="2" borderId="0" xfId="0" applyFill="1"/>
    <xf numFmtId="0" fontId="4" fillId="2" borderId="0" xfId="0" applyFont="1" applyFill="1"/>
    <xf numFmtId="14" fontId="0" fillId="2" borderId="0" xfId="0" applyNumberFormat="1" applyFill="1" applyAlignment="1">
      <alignment horizontal="left"/>
    </xf>
    <xf numFmtId="0" fontId="0" fillId="3" borderId="1" xfId="0" applyFill="1" applyBorder="1" applyAlignment="1">
      <alignment wrapText="1"/>
    </xf>
    <xf numFmtId="0" fontId="0" fillId="3" borderId="1" xfId="0" applyFill="1" applyBorder="1"/>
    <xf numFmtId="0" fontId="0" fillId="3" borderId="2" xfId="0" applyFill="1" applyBorder="1"/>
    <xf numFmtId="0" fontId="0" fillId="3" borderId="2" xfId="0" applyNumberFormat="1" applyFill="1" applyBorder="1"/>
    <xf numFmtId="0" fontId="0" fillId="3" borderId="2" xfId="0" applyFill="1" applyBorder="1" applyAlignment="1">
      <alignment wrapText="1"/>
    </xf>
    <xf numFmtId="0" fontId="0" fillId="4" borderId="1" xfId="0" applyFill="1" applyBorder="1"/>
    <xf numFmtId="0" fontId="0" fillId="0" borderId="1" xfId="0" applyFill="1" applyBorder="1"/>
    <xf numFmtId="0" fontId="0" fillId="3" borderId="0" xfId="0" applyFill="1"/>
    <xf numFmtId="0" fontId="0" fillId="3" borderId="2" xfId="0" applyFill="1" applyBorder="1" applyAlignment="1">
      <alignment horizontal="right"/>
    </xf>
    <xf numFmtId="0" fontId="0" fillId="3" borderId="2" xfId="0" applyNumberFormat="1" applyFill="1" applyBorder="1" applyAlignment="1">
      <alignment horizontal="right"/>
    </xf>
    <xf numFmtId="0" fontId="5" fillId="4" borderId="1" xfId="0" applyFont="1" applyFill="1" applyBorder="1"/>
    <xf numFmtId="0" fontId="5" fillId="4" borderId="1" xfId="0" applyFont="1" applyFill="1" applyBorder="1" applyAlignment="1">
      <alignment wrapText="1"/>
    </xf>
    <xf numFmtId="0" fontId="5" fillId="4" borderId="1" xfId="0" quotePrefix="1" applyFont="1" applyFill="1" applyBorder="1"/>
    <xf numFmtId="0" fontId="1" fillId="0" borderId="1" xfId="0" applyFont="1" applyBorder="1"/>
    <xf numFmtId="0" fontId="2" fillId="0" borderId="7" xfId="0" applyFont="1" applyBorder="1" applyAlignment="1">
      <alignment wrapText="1"/>
    </xf>
    <xf numFmtId="0" fontId="0" fillId="0" borderId="0" xfId="0" applyFill="1"/>
    <xf numFmtId="0" fontId="0" fillId="0" borderId="2" xfId="0" applyFill="1" applyBorder="1"/>
  </cellXfs>
  <cellStyles count="1">
    <cellStyle name="Normaali" xfId="0" builtinId="0"/>
  </cellStyles>
  <dxfs count="13">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numFmt numFmtId="0" formatCode="General"/>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outline="0">
        <bottom style="thin">
          <color indexed="64"/>
        </bottom>
      </border>
    </dxf>
    <dxf>
      <border outline="0">
        <top style="thin">
          <color indexed="64"/>
        </top>
        <bottom style="medium">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21167</xdr:colOff>
      <xdr:row>0</xdr:row>
      <xdr:rowOff>21166</xdr:rowOff>
    </xdr:from>
    <xdr:to>
      <xdr:col>6</xdr:col>
      <xdr:colOff>137583</xdr:colOff>
      <xdr:row>5</xdr:row>
      <xdr:rowOff>27283</xdr:rowOff>
    </xdr:to>
    <xdr:pic>
      <xdr:nvPicPr>
        <xdr:cNvPr id="3" name="Kuva 2">
          <a:extLst>
            <a:ext uri="{FF2B5EF4-FFF2-40B4-BE49-F238E27FC236}">
              <a16:creationId xmlns:a16="http://schemas.microsoft.com/office/drawing/2014/main" id="{73004844-BCB7-4249-9A78-A3CAC6C967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226" y="21166"/>
          <a:ext cx="2783416" cy="1093088"/>
        </a:xfrm>
        <a:prstGeom prst="rect">
          <a:avLst/>
        </a:prstGeom>
      </xdr:spPr>
    </xdr:pic>
    <xdr:clientData/>
  </xdr:twoCellAnchor>
  <xdr:twoCellAnchor editAs="oneCell">
    <xdr:from>
      <xdr:col>7</xdr:col>
      <xdr:colOff>10583</xdr:colOff>
      <xdr:row>0</xdr:row>
      <xdr:rowOff>52917</xdr:rowOff>
    </xdr:from>
    <xdr:to>
      <xdr:col>8</xdr:col>
      <xdr:colOff>1387687</xdr:colOff>
      <xdr:row>1</xdr:row>
      <xdr:rowOff>34925</xdr:rowOff>
    </xdr:to>
    <xdr:pic>
      <xdr:nvPicPr>
        <xdr:cNvPr id="4" name="Kuva 3">
          <a:extLst>
            <a:ext uri="{FF2B5EF4-FFF2-40B4-BE49-F238E27FC236}">
              <a16:creationId xmlns:a16="http://schemas.microsoft.com/office/drawing/2014/main" id="{CE50CCAF-B293-4AC3-BA3B-0FB0AD4808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4000" y="52917"/>
          <a:ext cx="2223770" cy="225425"/>
        </a:xfrm>
        <a:prstGeom prst="rect">
          <a:avLst/>
        </a:prstGeom>
      </xdr:spPr>
    </xdr:pic>
    <xdr:clientData/>
  </xdr:twoCellAnchor>
</xdr:wsDr>
</file>

<file path=xl/tables/table1.xml><?xml version="1.0" encoding="utf-8"?>
<table xmlns="http://schemas.openxmlformats.org/spreadsheetml/2006/main" id="1" name="Taulukko1" displayName="Taulukko1" ref="A8:K62" totalsRowShown="0" headerRowDxfId="12" headerRowBorderDxfId="10" tableBorderDxfId="11">
  <autoFilter ref="A8:K62"/>
  <tableColumns count="11">
    <tableColumn id="1" name="ID" dataDxfId="9"/>
    <tableColumn id="2" name="Track section" dataDxfId="8"/>
    <tableColumn id="11" name="Type of access" dataDxfId="7"/>
    <tableColumn id="3" name="Start km" dataDxfId="6"/>
    <tableColumn id="4" name="End km" dataDxfId="5"/>
    <tableColumn id="5" name="Side" dataDxfId="4"/>
    <tableColumn id="6" name="Length (m)" dataDxfId="3"/>
    <tableColumn id="9" name="Area (m2)" dataDxfId="2">
      <calculatedColumnFormula>8*Taulukko1[[#This Row],[Length (m)]]</calculatedColumnFormula>
    </tableColumn>
    <tableColumn id="7" name="Station" dataDxfId="1"/>
    <tableColumn id="8" name="Note" dataDxfId="0"/>
    <tableColumn id="10" name="Update 7.2.2018"/>
  </tableColumns>
  <tableStyleInfo name="TableStyleMedium7"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tabSelected="1" zoomScale="85" zoomScaleNormal="85" workbookViewId="0"/>
  </sheetViews>
  <sheetFormatPr defaultRowHeight="15" x14ac:dyDescent="0.25"/>
  <cols>
    <col min="1" max="1" width="11.140625" customWidth="1"/>
    <col min="2" max="2" width="28.85546875" customWidth="1"/>
    <col min="3" max="3" width="38.140625" bestFit="1" customWidth="1"/>
    <col min="4" max="4" width="19" customWidth="1"/>
    <col min="5" max="5" width="11.140625" customWidth="1"/>
    <col min="6" max="6" width="9.85546875" bestFit="1" customWidth="1"/>
    <col min="7" max="7" width="17.140625" bestFit="1" customWidth="1"/>
    <col min="8" max="8" width="12.7109375" customWidth="1"/>
    <col min="9" max="9" width="24.28515625" bestFit="1" customWidth="1"/>
    <col min="10" max="10" width="67.28515625" customWidth="1"/>
    <col min="11" max="11" width="17.5703125" bestFit="1" customWidth="1"/>
  </cols>
  <sheetData>
    <row r="1" spans="1:11" ht="18.75" x14ac:dyDescent="0.3">
      <c r="A1" s="8" t="s">
        <v>155</v>
      </c>
      <c r="B1" s="9"/>
      <c r="C1" s="9"/>
      <c r="D1" s="9"/>
      <c r="E1" s="9"/>
      <c r="F1" s="9"/>
      <c r="G1" s="9"/>
      <c r="H1" s="9"/>
      <c r="I1" s="9"/>
      <c r="J1" s="9"/>
    </row>
    <row r="2" spans="1:11" ht="18.75" x14ac:dyDescent="0.3">
      <c r="A2" s="10" t="s">
        <v>156</v>
      </c>
      <c r="B2" s="9"/>
      <c r="C2" s="9"/>
      <c r="D2" s="9"/>
      <c r="E2" s="9"/>
      <c r="F2" s="9"/>
      <c r="G2" s="9"/>
      <c r="H2" s="9"/>
      <c r="I2" s="9"/>
      <c r="J2" s="9"/>
    </row>
    <row r="3" spans="1:11" ht="18.75" x14ac:dyDescent="0.3">
      <c r="A3" s="8" t="s">
        <v>152</v>
      </c>
      <c r="B3" s="9"/>
      <c r="C3" s="9"/>
      <c r="D3" s="9"/>
      <c r="E3" s="9"/>
      <c r="F3" s="9"/>
      <c r="G3" s="9"/>
      <c r="H3" s="9"/>
      <c r="I3" s="9"/>
      <c r="J3" s="9"/>
    </row>
    <row r="4" spans="1:11" x14ac:dyDescent="0.25">
      <c r="A4" s="9" t="s">
        <v>153</v>
      </c>
      <c r="B4" s="9"/>
      <c r="C4" s="9"/>
      <c r="D4" s="9"/>
      <c r="E4" s="9"/>
      <c r="F4" s="9"/>
      <c r="G4" s="9"/>
      <c r="H4" s="9"/>
      <c r="I4" s="9"/>
      <c r="J4" s="9"/>
    </row>
    <row r="5" spans="1:11" x14ac:dyDescent="0.25">
      <c r="A5" s="9" t="s">
        <v>154</v>
      </c>
      <c r="B5" s="9"/>
      <c r="C5" s="9"/>
      <c r="D5" s="9"/>
      <c r="E5" s="9"/>
      <c r="F5" s="9"/>
      <c r="G5" s="9"/>
      <c r="H5" s="9"/>
      <c r="I5" s="9"/>
      <c r="J5" s="9"/>
    </row>
    <row r="6" spans="1:11" x14ac:dyDescent="0.25">
      <c r="A6" s="11">
        <v>43084</v>
      </c>
      <c r="B6" s="19" t="s">
        <v>176</v>
      </c>
      <c r="C6" s="19"/>
      <c r="D6" s="27"/>
      <c r="E6" s="9"/>
      <c r="F6" s="9"/>
      <c r="G6" s="9"/>
      <c r="H6" s="9"/>
      <c r="I6" s="9"/>
      <c r="J6" s="9"/>
    </row>
    <row r="7" spans="1:11" x14ac:dyDescent="0.25">
      <c r="A7" s="9"/>
      <c r="B7" s="9"/>
      <c r="C7" s="19" t="s">
        <v>217</v>
      </c>
      <c r="D7" s="9"/>
      <c r="E7" s="9"/>
      <c r="F7" s="9"/>
      <c r="G7" s="9"/>
      <c r="H7" s="9"/>
      <c r="I7" s="9"/>
      <c r="J7" s="9"/>
    </row>
    <row r="8" spans="1:11" x14ac:dyDescent="0.25">
      <c r="A8" s="4" t="s">
        <v>87</v>
      </c>
      <c r="B8" s="4" t="s">
        <v>86</v>
      </c>
      <c r="C8" s="4" t="s">
        <v>216</v>
      </c>
      <c r="D8" s="4" t="s">
        <v>4</v>
      </c>
      <c r="E8" s="4" t="s">
        <v>3</v>
      </c>
      <c r="F8" s="4" t="s">
        <v>1</v>
      </c>
      <c r="G8" s="4" t="s">
        <v>6</v>
      </c>
      <c r="H8" s="4" t="s">
        <v>146</v>
      </c>
      <c r="I8" s="4" t="s">
        <v>19</v>
      </c>
      <c r="J8" s="4" t="s">
        <v>10</v>
      </c>
      <c r="K8" s="25" t="s">
        <v>210</v>
      </c>
    </row>
    <row r="9" spans="1:11" x14ac:dyDescent="0.25">
      <c r="A9" s="1" t="s">
        <v>97</v>
      </c>
      <c r="B9" s="1" t="s">
        <v>139</v>
      </c>
      <c r="C9" s="1" t="s">
        <v>215</v>
      </c>
      <c r="D9" s="1" t="s">
        <v>0</v>
      </c>
      <c r="E9" s="1" t="s">
        <v>5</v>
      </c>
      <c r="F9" s="1" t="s">
        <v>2</v>
      </c>
      <c r="G9" s="1">
        <v>300</v>
      </c>
      <c r="H9" s="1">
        <f>8*Taulukko1[[#This Row],[Length (m)]]</f>
        <v>2400</v>
      </c>
      <c r="I9" s="1"/>
      <c r="J9" s="2" t="s">
        <v>28</v>
      </c>
      <c r="K9" s="1"/>
    </row>
    <row r="10" spans="1:11" ht="30" x14ac:dyDescent="0.25">
      <c r="A10" s="14" t="s">
        <v>180</v>
      </c>
      <c r="B10" s="14" t="s">
        <v>140</v>
      </c>
      <c r="C10" s="14" t="s">
        <v>215</v>
      </c>
      <c r="D10" s="14" t="s">
        <v>171</v>
      </c>
      <c r="E10" s="14"/>
      <c r="F10" s="14" t="s">
        <v>80</v>
      </c>
      <c r="G10" s="20" t="s">
        <v>178</v>
      </c>
      <c r="H10" s="21" t="s">
        <v>179</v>
      </c>
      <c r="I10" s="14"/>
      <c r="J10" s="16" t="s">
        <v>177</v>
      </c>
      <c r="K10" s="13" t="s">
        <v>211</v>
      </c>
    </row>
    <row r="11" spans="1:11" x14ac:dyDescent="0.25">
      <c r="A11" s="1" t="s">
        <v>98</v>
      </c>
      <c r="B11" s="1" t="s">
        <v>140</v>
      </c>
      <c r="C11" s="1" t="s">
        <v>215</v>
      </c>
      <c r="D11" s="1" t="s">
        <v>7</v>
      </c>
      <c r="E11" s="1" t="s">
        <v>8</v>
      </c>
      <c r="F11" s="1" t="s">
        <v>2</v>
      </c>
      <c r="G11" s="1">
        <f>320+380</f>
        <v>700</v>
      </c>
      <c r="H11" s="1">
        <f>8*Taulukko1[[#This Row],[Length (m)]]</f>
        <v>5600</v>
      </c>
      <c r="I11" s="1"/>
      <c r="J11" s="2" t="s">
        <v>28</v>
      </c>
      <c r="K11" s="1"/>
    </row>
    <row r="12" spans="1:11" x14ac:dyDescent="0.25">
      <c r="A12" s="1" t="s">
        <v>99</v>
      </c>
      <c r="B12" s="1" t="s">
        <v>140</v>
      </c>
      <c r="C12" s="1" t="s">
        <v>215</v>
      </c>
      <c r="D12" s="1" t="s">
        <v>9</v>
      </c>
      <c r="E12" s="13" t="s">
        <v>161</v>
      </c>
      <c r="F12" s="1" t="s">
        <v>2</v>
      </c>
      <c r="G12" s="13">
        <v>320</v>
      </c>
      <c r="H12" s="13">
        <f>8*Taulukko1[[#This Row],[Length (m)]]</f>
        <v>2560</v>
      </c>
      <c r="I12" s="1"/>
      <c r="J12" s="12" t="s">
        <v>162</v>
      </c>
      <c r="K12" s="13" t="s">
        <v>212</v>
      </c>
    </row>
    <row r="13" spans="1:11" x14ac:dyDescent="0.25">
      <c r="A13" s="14" t="s">
        <v>181</v>
      </c>
      <c r="B13" s="14" t="s">
        <v>140</v>
      </c>
      <c r="C13" s="14" t="s">
        <v>214</v>
      </c>
      <c r="D13" s="14" t="s">
        <v>163</v>
      </c>
      <c r="E13" s="14" t="s">
        <v>164</v>
      </c>
      <c r="F13" s="14" t="s">
        <v>15</v>
      </c>
      <c r="G13" s="14">
        <v>50</v>
      </c>
      <c r="H13" s="13">
        <f>8*Taulukko1[[#This Row],[Length (m)]]</f>
        <v>400</v>
      </c>
      <c r="I13" s="14"/>
      <c r="J13" s="16" t="s">
        <v>219</v>
      </c>
      <c r="K13" s="13" t="s">
        <v>211</v>
      </c>
    </row>
    <row r="14" spans="1:11" ht="45" x14ac:dyDescent="0.25">
      <c r="A14" s="14" t="s">
        <v>182</v>
      </c>
      <c r="B14" s="14" t="s">
        <v>140</v>
      </c>
      <c r="C14" s="14" t="s">
        <v>214</v>
      </c>
      <c r="D14" s="14" t="s">
        <v>172</v>
      </c>
      <c r="E14" s="14" t="s">
        <v>172</v>
      </c>
      <c r="F14" s="14" t="s">
        <v>15</v>
      </c>
      <c r="G14" s="14">
        <v>50</v>
      </c>
      <c r="H14" s="15">
        <f>8*Taulukko1[[#This Row],[Length (m)]]</f>
        <v>400</v>
      </c>
      <c r="I14" s="14"/>
      <c r="J14" s="16" t="s">
        <v>220</v>
      </c>
      <c r="K14" s="13" t="s">
        <v>211</v>
      </c>
    </row>
    <row r="15" spans="1:11" ht="30" x14ac:dyDescent="0.25">
      <c r="A15" s="14" t="s">
        <v>183</v>
      </c>
      <c r="B15" s="14" t="s">
        <v>140</v>
      </c>
      <c r="C15" s="14" t="s">
        <v>214</v>
      </c>
      <c r="D15" s="14" t="s">
        <v>165</v>
      </c>
      <c r="E15" s="14" t="s">
        <v>166</v>
      </c>
      <c r="F15" s="14" t="s">
        <v>15</v>
      </c>
      <c r="G15" s="14">
        <v>50</v>
      </c>
      <c r="H15" s="15">
        <f>8*Taulukko1[[#This Row],[Length (m)]]</f>
        <v>400</v>
      </c>
      <c r="I15" s="14"/>
      <c r="J15" s="16" t="s">
        <v>221</v>
      </c>
      <c r="K15" s="13" t="s">
        <v>211</v>
      </c>
    </row>
    <row r="16" spans="1:11" x14ac:dyDescent="0.25">
      <c r="A16" s="1" t="s">
        <v>100</v>
      </c>
      <c r="B16" s="1" t="s">
        <v>140</v>
      </c>
      <c r="C16" s="1" t="s">
        <v>215</v>
      </c>
      <c r="D16" s="1" t="s">
        <v>11</v>
      </c>
      <c r="E16" s="1" t="s">
        <v>12</v>
      </c>
      <c r="F16" s="1" t="s">
        <v>2</v>
      </c>
      <c r="G16" s="1">
        <v>530</v>
      </c>
      <c r="H16" s="1">
        <f>8*Taulukko1[[#This Row],[Length (m)]]</f>
        <v>4240</v>
      </c>
      <c r="I16" s="1"/>
      <c r="J16" s="2" t="s">
        <v>18</v>
      </c>
      <c r="K16" s="1"/>
    </row>
    <row r="17" spans="1:11" x14ac:dyDescent="0.25">
      <c r="A17" s="1" t="s">
        <v>101</v>
      </c>
      <c r="B17" s="1" t="s">
        <v>140</v>
      </c>
      <c r="C17" s="1" t="s">
        <v>215</v>
      </c>
      <c r="D17" s="1" t="s">
        <v>13</v>
      </c>
      <c r="E17" s="1" t="s">
        <v>14</v>
      </c>
      <c r="F17" s="1" t="s">
        <v>15</v>
      </c>
      <c r="G17" s="1">
        <v>760</v>
      </c>
      <c r="H17" s="1">
        <f>8*Taulukko1[[#This Row],[Length (m)]]</f>
        <v>6080</v>
      </c>
      <c r="I17" s="1"/>
      <c r="J17" s="2" t="s">
        <v>147</v>
      </c>
      <c r="K17" s="1"/>
    </row>
    <row r="18" spans="1:11" x14ac:dyDescent="0.25">
      <c r="A18" s="1" t="s">
        <v>102</v>
      </c>
      <c r="B18" s="1" t="s">
        <v>140</v>
      </c>
      <c r="C18" s="1" t="s">
        <v>215</v>
      </c>
      <c r="D18" s="1" t="s">
        <v>16</v>
      </c>
      <c r="E18" s="1" t="s">
        <v>28</v>
      </c>
      <c r="F18" s="1" t="s">
        <v>15</v>
      </c>
      <c r="G18" s="1">
        <v>400</v>
      </c>
      <c r="H18" s="1">
        <f>8*Taulukko1[[#This Row],[Length (m)]]</f>
        <v>3200</v>
      </c>
      <c r="I18" s="1"/>
      <c r="J18" s="2" t="s">
        <v>17</v>
      </c>
      <c r="K18" s="1"/>
    </row>
    <row r="19" spans="1:11" x14ac:dyDescent="0.25">
      <c r="A19" s="1" t="s">
        <v>103</v>
      </c>
      <c r="B19" s="1" t="s">
        <v>140</v>
      </c>
      <c r="C19" s="28" t="s">
        <v>214</v>
      </c>
      <c r="D19" s="1" t="s">
        <v>157</v>
      </c>
      <c r="E19" s="1" t="s">
        <v>158</v>
      </c>
      <c r="F19" s="1" t="s">
        <v>15</v>
      </c>
      <c r="G19" s="1">
        <v>50</v>
      </c>
      <c r="H19" s="1">
        <f>5*Taulukko1[[#This Row],[Length (m)]]</f>
        <v>250</v>
      </c>
      <c r="I19" s="1" t="s">
        <v>159</v>
      </c>
      <c r="J19" s="2" t="s">
        <v>223</v>
      </c>
      <c r="K19" s="1"/>
    </row>
    <row r="20" spans="1:11" ht="30" x14ac:dyDescent="0.25">
      <c r="A20" s="14" t="s">
        <v>184</v>
      </c>
      <c r="B20" s="14" t="s">
        <v>140</v>
      </c>
      <c r="C20" s="14" t="s">
        <v>214</v>
      </c>
      <c r="D20" s="14" t="s">
        <v>167</v>
      </c>
      <c r="E20" s="14" t="s">
        <v>168</v>
      </c>
      <c r="F20" s="14" t="s">
        <v>15</v>
      </c>
      <c r="G20" s="14">
        <v>50</v>
      </c>
      <c r="H20" s="15">
        <f>8*Taulukko1[[#This Row],[Length (m)]]</f>
        <v>400</v>
      </c>
      <c r="I20" s="14"/>
      <c r="J20" s="16" t="s">
        <v>222</v>
      </c>
      <c r="K20" s="13" t="s">
        <v>211</v>
      </c>
    </row>
    <row r="21" spans="1:11" x14ac:dyDescent="0.25">
      <c r="A21" s="14" t="s">
        <v>185</v>
      </c>
      <c r="B21" s="14" t="s">
        <v>140</v>
      </c>
      <c r="C21" s="14" t="s">
        <v>215</v>
      </c>
      <c r="D21" s="14" t="s">
        <v>174</v>
      </c>
      <c r="E21" s="14" t="s">
        <v>173</v>
      </c>
      <c r="F21" s="14" t="s">
        <v>2</v>
      </c>
      <c r="G21" s="14">
        <v>280</v>
      </c>
      <c r="H21" s="15">
        <f>8*Taulukko1[[#This Row],[Length (m)]]</f>
        <v>2240</v>
      </c>
      <c r="I21" s="14"/>
      <c r="J21" s="16" t="s">
        <v>175</v>
      </c>
      <c r="K21" s="13" t="s">
        <v>211</v>
      </c>
    </row>
    <row r="22" spans="1:11" x14ac:dyDescent="0.25">
      <c r="A22" s="14" t="s">
        <v>188</v>
      </c>
      <c r="B22" s="14" t="s">
        <v>140</v>
      </c>
      <c r="C22" s="14" t="s">
        <v>215</v>
      </c>
      <c r="D22" s="14" t="s">
        <v>186</v>
      </c>
      <c r="E22" s="14" t="s">
        <v>187</v>
      </c>
      <c r="F22" s="14" t="s">
        <v>2</v>
      </c>
      <c r="G22" s="14">
        <v>200</v>
      </c>
      <c r="H22" s="15">
        <f>8*Taulukko1[[#This Row],[Length (m)]]</f>
        <v>1600</v>
      </c>
      <c r="I22" s="14"/>
      <c r="J22" s="16" t="s">
        <v>49</v>
      </c>
      <c r="K22" s="13" t="s">
        <v>211</v>
      </c>
    </row>
    <row r="23" spans="1:11" x14ac:dyDescent="0.25">
      <c r="A23" s="1" t="s">
        <v>104</v>
      </c>
      <c r="B23" s="1" t="s">
        <v>140</v>
      </c>
      <c r="C23" s="1" t="s">
        <v>215</v>
      </c>
      <c r="D23" s="1" t="s">
        <v>21</v>
      </c>
      <c r="E23" s="1" t="s">
        <v>22</v>
      </c>
      <c r="F23" s="1" t="s">
        <v>15</v>
      </c>
      <c r="G23" s="1">
        <v>790</v>
      </c>
      <c r="H23" s="1">
        <f>8*Taulukko1[[#This Row],[Length (m)]]</f>
        <v>6320</v>
      </c>
      <c r="I23" s="1" t="s">
        <v>20</v>
      </c>
      <c r="J23" s="2" t="s">
        <v>160</v>
      </c>
      <c r="K23" s="1"/>
    </row>
    <row r="24" spans="1:11" ht="30" x14ac:dyDescent="0.25">
      <c r="A24" s="14" t="s">
        <v>191</v>
      </c>
      <c r="B24" s="14" t="s">
        <v>140</v>
      </c>
      <c r="C24" s="14" t="s">
        <v>214</v>
      </c>
      <c r="D24" s="14" t="s">
        <v>189</v>
      </c>
      <c r="E24" s="14" t="s">
        <v>28</v>
      </c>
      <c r="F24" s="14" t="s">
        <v>15</v>
      </c>
      <c r="G24" s="14">
        <v>50</v>
      </c>
      <c r="H24" s="15">
        <f>8*Taulukko1[[#This Row],[Length (m)]]</f>
        <v>400</v>
      </c>
      <c r="I24" s="14"/>
      <c r="J24" s="16" t="s">
        <v>224</v>
      </c>
      <c r="K24" s="13" t="s">
        <v>211</v>
      </c>
    </row>
    <row r="25" spans="1:11" ht="30" x14ac:dyDescent="0.25">
      <c r="A25" s="14" t="s">
        <v>192</v>
      </c>
      <c r="B25" s="14" t="s">
        <v>140</v>
      </c>
      <c r="C25" s="14" t="s">
        <v>214</v>
      </c>
      <c r="D25" s="14" t="s">
        <v>190</v>
      </c>
      <c r="E25" s="14" t="s">
        <v>28</v>
      </c>
      <c r="F25" s="14" t="s">
        <v>15</v>
      </c>
      <c r="G25" s="14">
        <v>50</v>
      </c>
      <c r="H25" s="15">
        <f>8*Taulukko1[[#This Row],[Length (m)]]</f>
        <v>400</v>
      </c>
      <c r="I25" s="14"/>
      <c r="J25" s="16" t="s">
        <v>224</v>
      </c>
      <c r="K25" s="13" t="s">
        <v>211</v>
      </c>
    </row>
    <row r="26" spans="1:11" x14ac:dyDescent="0.25">
      <c r="A26" s="1" t="s">
        <v>105</v>
      </c>
      <c r="B26" s="1" t="s">
        <v>141</v>
      </c>
      <c r="C26" s="1" t="s">
        <v>215</v>
      </c>
      <c r="D26" s="1" t="s">
        <v>24</v>
      </c>
      <c r="E26" s="1" t="s">
        <v>23</v>
      </c>
      <c r="F26" s="1" t="s">
        <v>2</v>
      </c>
      <c r="G26" s="1">
        <v>200</v>
      </c>
      <c r="H26" s="1">
        <f>8*Taulukko1[[#This Row],[Length (m)]]</f>
        <v>1600</v>
      </c>
      <c r="I26" s="1" t="s">
        <v>25</v>
      </c>
      <c r="J26" s="2" t="s">
        <v>26</v>
      </c>
      <c r="K26" s="1"/>
    </row>
    <row r="27" spans="1:11" x14ac:dyDescent="0.25">
      <c r="A27" s="1" t="s">
        <v>106</v>
      </c>
      <c r="B27" s="1" t="s">
        <v>141</v>
      </c>
      <c r="C27" s="1" t="s">
        <v>215</v>
      </c>
      <c r="D27" s="1" t="s">
        <v>27</v>
      </c>
      <c r="E27" s="1" t="s">
        <v>28</v>
      </c>
      <c r="F27" s="1" t="s">
        <v>2</v>
      </c>
      <c r="G27" s="1">
        <v>60</v>
      </c>
      <c r="H27" s="1">
        <f>8*Taulukko1[[#This Row],[Length (m)]]</f>
        <v>480</v>
      </c>
      <c r="I27" s="1" t="s">
        <v>25</v>
      </c>
      <c r="J27" s="2" t="s">
        <v>31</v>
      </c>
      <c r="K27" s="1"/>
    </row>
    <row r="28" spans="1:11" ht="30" x14ac:dyDescent="0.25">
      <c r="A28" s="14" t="s">
        <v>194</v>
      </c>
      <c r="B28" s="13" t="s">
        <v>141</v>
      </c>
      <c r="C28" s="14" t="s">
        <v>215</v>
      </c>
      <c r="D28" s="14" t="s">
        <v>193</v>
      </c>
      <c r="E28" s="14" t="s">
        <v>28</v>
      </c>
      <c r="F28" s="14" t="s">
        <v>15</v>
      </c>
      <c r="G28" s="14">
        <v>80</v>
      </c>
      <c r="H28" s="15">
        <f>8*Taulukko1[[#This Row],[Length (m)]]</f>
        <v>640</v>
      </c>
      <c r="I28" s="14"/>
      <c r="J28" s="16" t="s">
        <v>195</v>
      </c>
      <c r="K28" s="13" t="s">
        <v>211</v>
      </c>
    </row>
    <row r="29" spans="1:11" x14ac:dyDescent="0.25">
      <c r="A29" s="1" t="s">
        <v>107</v>
      </c>
      <c r="B29" s="1" t="s">
        <v>141</v>
      </c>
      <c r="C29" s="1" t="s">
        <v>215</v>
      </c>
      <c r="D29" s="1" t="s">
        <v>150</v>
      </c>
      <c r="E29" s="1" t="s">
        <v>29</v>
      </c>
      <c r="F29" s="1" t="s">
        <v>15</v>
      </c>
      <c r="G29" s="1">
        <v>230</v>
      </c>
      <c r="H29" s="1">
        <f>8*Taulukko1[[#This Row],[Length (m)]]</f>
        <v>1840</v>
      </c>
      <c r="I29" s="1" t="s">
        <v>30</v>
      </c>
      <c r="J29" s="2"/>
      <c r="K29" s="1"/>
    </row>
    <row r="30" spans="1:11" x14ac:dyDescent="0.25">
      <c r="A30" s="1" t="s">
        <v>108</v>
      </c>
      <c r="B30" s="1" t="s">
        <v>141</v>
      </c>
      <c r="C30" s="1" t="s">
        <v>215</v>
      </c>
      <c r="D30" s="1" t="s">
        <v>32</v>
      </c>
      <c r="E30" s="1" t="s">
        <v>33</v>
      </c>
      <c r="F30" s="1" t="s">
        <v>2</v>
      </c>
      <c r="G30" s="1">
        <f>780-250</f>
        <v>530</v>
      </c>
      <c r="H30" s="1">
        <f>8*Taulukko1[[#This Row],[Length (m)]]</f>
        <v>4240</v>
      </c>
      <c r="I30" s="1" t="s">
        <v>30</v>
      </c>
      <c r="J30" s="2"/>
      <c r="K30" s="1"/>
    </row>
    <row r="31" spans="1:11" x14ac:dyDescent="0.25">
      <c r="A31" s="1" t="s">
        <v>109</v>
      </c>
      <c r="B31" s="1" t="s">
        <v>141</v>
      </c>
      <c r="C31" s="1" t="s">
        <v>215</v>
      </c>
      <c r="D31" s="1" t="s">
        <v>34</v>
      </c>
      <c r="E31" s="1" t="s">
        <v>35</v>
      </c>
      <c r="F31" s="1" t="s">
        <v>2</v>
      </c>
      <c r="G31" s="1">
        <v>60</v>
      </c>
      <c r="H31" s="1">
        <f>8*Taulukko1[[#This Row],[Length (m)]]</f>
        <v>480</v>
      </c>
      <c r="I31" s="1" t="s">
        <v>28</v>
      </c>
      <c r="J31" s="2" t="s">
        <v>36</v>
      </c>
      <c r="K31" s="1"/>
    </row>
    <row r="32" spans="1:11" x14ac:dyDescent="0.25">
      <c r="A32" s="1" t="s">
        <v>110</v>
      </c>
      <c r="B32" s="1" t="s">
        <v>141</v>
      </c>
      <c r="C32" s="1" t="s">
        <v>215</v>
      </c>
      <c r="D32" s="1" t="s">
        <v>37</v>
      </c>
      <c r="E32" s="1" t="s">
        <v>28</v>
      </c>
      <c r="F32" s="1" t="s">
        <v>15</v>
      </c>
      <c r="G32" s="1">
        <v>100</v>
      </c>
      <c r="H32" s="1">
        <f>8*Taulukko1[[#This Row],[Length (m)]]</f>
        <v>800</v>
      </c>
      <c r="I32" s="1" t="s">
        <v>28</v>
      </c>
      <c r="J32" s="2" t="s">
        <v>38</v>
      </c>
      <c r="K32" s="1"/>
    </row>
    <row r="33" spans="1:11" x14ac:dyDescent="0.25">
      <c r="A33" s="1" t="s">
        <v>111</v>
      </c>
      <c r="B33" s="1" t="s">
        <v>141</v>
      </c>
      <c r="C33" s="1" t="s">
        <v>215</v>
      </c>
      <c r="D33" s="1" t="s">
        <v>39</v>
      </c>
      <c r="E33" s="1" t="s">
        <v>40</v>
      </c>
      <c r="F33" s="1" t="s">
        <v>15</v>
      </c>
      <c r="G33" s="1">
        <v>560</v>
      </c>
      <c r="H33" s="1">
        <f>8*Taulukko1[[#This Row],[Length (m)]]</f>
        <v>4480</v>
      </c>
      <c r="I33" s="1" t="s">
        <v>28</v>
      </c>
      <c r="J33" s="2" t="s">
        <v>41</v>
      </c>
      <c r="K33" s="1"/>
    </row>
    <row r="34" spans="1:11" x14ac:dyDescent="0.25">
      <c r="A34" s="1" t="s">
        <v>112</v>
      </c>
      <c r="B34" s="1" t="s">
        <v>141</v>
      </c>
      <c r="C34" s="1" t="s">
        <v>215</v>
      </c>
      <c r="D34" s="1" t="s">
        <v>43</v>
      </c>
      <c r="E34" s="1" t="s">
        <v>42</v>
      </c>
      <c r="F34" s="1" t="s">
        <v>15</v>
      </c>
      <c r="G34" s="1">
        <v>2320</v>
      </c>
      <c r="H34" s="1">
        <f>8*Taulukko1[[#This Row],[Length (m)]]</f>
        <v>18560</v>
      </c>
      <c r="I34" s="1" t="s">
        <v>44</v>
      </c>
      <c r="J34" s="2"/>
      <c r="K34" s="1"/>
    </row>
    <row r="35" spans="1:11" ht="45" x14ac:dyDescent="0.25">
      <c r="A35" s="14" t="s">
        <v>198</v>
      </c>
      <c r="B35" s="14" t="s">
        <v>141</v>
      </c>
      <c r="C35" s="14" t="s">
        <v>215</v>
      </c>
      <c r="D35" s="14" t="s">
        <v>196</v>
      </c>
      <c r="E35" s="14" t="s">
        <v>28</v>
      </c>
      <c r="F35" s="14" t="s">
        <v>2</v>
      </c>
      <c r="G35" s="14">
        <v>400</v>
      </c>
      <c r="H35" s="15">
        <f>8*Taulukko1[[#This Row],[Length (m)]]</f>
        <v>3200</v>
      </c>
      <c r="I35" s="14"/>
      <c r="J35" s="16" t="s">
        <v>197</v>
      </c>
      <c r="K35" s="13" t="s">
        <v>211</v>
      </c>
    </row>
    <row r="36" spans="1:11" x14ac:dyDescent="0.25">
      <c r="A36" s="22" t="s">
        <v>113</v>
      </c>
      <c r="B36" s="22" t="s">
        <v>141</v>
      </c>
      <c r="C36" s="22" t="s">
        <v>215</v>
      </c>
      <c r="D36" s="22" t="s">
        <v>46</v>
      </c>
      <c r="E36" s="22" t="s">
        <v>47</v>
      </c>
      <c r="F36" s="22" t="s">
        <v>15</v>
      </c>
      <c r="G36" s="24">
        <v>680</v>
      </c>
      <c r="H36" s="22">
        <f>8*Taulukko1[[#This Row],[Length (m)]]</f>
        <v>5440</v>
      </c>
      <c r="I36" s="22" t="s">
        <v>28</v>
      </c>
      <c r="J36" s="23" t="s">
        <v>45</v>
      </c>
      <c r="K36" s="17" t="s">
        <v>213</v>
      </c>
    </row>
    <row r="37" spans="1:11" ht="45" x14ac:dyDescent="0.25">
      <c r="A37" s="14" t="s">
        <v>199</v>
      </c>
      <c r="B37" s="14" t="s">
        <v>141</v>
      </c>
      <c r="C37" s="14" t="s">
        <v>215</v>
      </c>
      <c r="D37" s="14" t="s">
        <v>200</v>
      </c>
      <c r="E37" s="14"/>
      <c r="F37" s="14" t="s">
        <v>2</v>
      </c>
      <c r="G37" s="14">
        <v>150</v>
      </c>
      <c r="H37" s="15">
        <f>8*Taulukko1[[#This Row],[Length (m)]]</f>
        <v>1200</v>
      </c>
      <c r="I37" s="14"/>
      <c r="J37" s="16" t="s">
        <v>197</v>
      </c>
      <c r="K37" s="13" t="s">
        <v>211</v>
      </c>
    </row>
    <row r="38" spans="1:11" x14ac:dyDescent="0.25">
      <c r="A38" s="14" t="s">
        <v>202</v>
      </c>
      <c r="B38" s="14" t="s">
        <v>141</v>
      </c>
      <c r="C38" s="14" t="s">
        <v>214</v>
      </c>
      <c r="D38" s="14" t="s">
        <v>201</v>
      </c>
      <c r="E38" s="14" t="s">
        <v>28</v>
      </c>
      <c r="F38" s="14" t="s">
        <v>15</v>
      </c>
      <c r="G38" s="14">
        <v>50</v>
      </c>
      <c r="H38" s="15">
        <f>8*Taulukko1[[#This Row],[Length (m)]]</f>
        <v>400</v>
      </c>
      <c r="I38" s="14"/>
      <c r="J38" s="16" t="s">
        <v>219</v>
      </c>
      <c r="K38" s="13" t="s">
        <v>211</v>
      </c>
    </row>
    <row r="39" spans="1:11" x14ac:dyDescent="0.25">
      <c r="A39" s="1" t="s">
        <v>114</v>
      </c>
      <c r="B39" s="1" t="s">
        <v>141</v>
      </c>
      <c r="C39" s="1" t="s">
        <v>215</v>
      </c>
      <c r="D39" s="1" t="s">
        <v>48</v>
      </c>
      <c r="E39" s="1" t="s">
        <v>28</v>
      </c>
      <c r="F39" s="1" t="s">
        <v>2</v>
      </c>
      <c r="G39" s="1">
        <v>100</v>
      </c>
      <c r="H39" s="1">
        <f>8*Taulukko1[[#This Row],[Length (m)]]</f>
        <v>800</v>
      </c>
      <c r="I39" s="1" t="s">
        <v>50</v>
      </c>
      <c r="J39" s="2" t="s">
        <v>49</v>
      </c>
      <c r="K39" s="1"/>
    </row>
    <row r="40" spans="1:11" x14ac:dyDescent="0.25">
      <c r="A40" s="1" t="s">
        <v>115</v>
      </c>
      <c r="B40" s="1" t="s">
        <v>141</v>
      </c>
      <c r="C40" s="1" t="s">
        <v>215</v>
      </c>
      <c r="D40" s="1" t="s">
        <v>51</v>
      </c>
      <c r="E40" s="1" t="s">
        <v>52</v>
      </c>
      <c r="F40" s="1" t="s">
        <v>15</v>
      </c>
      <c r="G40" s="1">
        <v>750</v>
      </c>
      <c r="H40" s="1">
        <f>8*Taulukko1[[#This Row],[Length (m)]]</f>
        <v>6000</v>
      </c>
      <c r="I40" s="1" t="s">
        <v>50</v>
      </c>
      <c r="J40" s="2" t="s">
        <v>53</v>
      </c>
      <c r="K40" s="1"/>
    </row>
    <row r="41" spans="1:11" x14ac:dyDescent="0.25">
      <c r="A41" s="22" t="s">
        <v>116</v>
      </c>
      <c r="B41" s="22" t="s">
        <v>141</v>
      </c>
      <c r="C41" s="22" t="s">
        <v>215</v>
      </c>
      <c r="D41" s="22" t="s">
        <v>54</v>
      </c>
      <c r="E41" s="22" t="s">
        <v>55</v>
      </c>
      <c r="F41" s="22" t="s">
        <v>2</v>
      </c>
      <c r="G41" s="22">
        <v>160</v>
      </c>
      <c r="H41" s="22">
        <f>8*Taulukko1[[#This Row],[Length (m)]]</f>
        <v>1280</v>
      </c>
      <c r="I41" s="22" t="s">
        <v>28</v>
      </c>
      <c r="J41" s="23" t="s">
        <v>49</v>
      </c>
      <c r="K41" s="17" t="s">
        <v>213</v>
      </c>
    </row>
    <row r="42" spans="1:11" x14ac:dyDescent="0.25">
      <c r="A42" s="1" t="s">
        <v>117</v>
      </c>
      <c r="B42" s="1" t="s">
        <v>141</v>
      </c>
      <c r="C42" s="1" t="s">
        <v>215</v>
      </c>
      <c r="D42" s="1" t="s">
        <v>56</v>
      </c>
      <c r="E42" s="1" t="s">
        <v>71</v>
      </c>
      <c r="F42" s="1" t="s">
        <v>2</v>
      </c>
      <c r="G42" s="1">
        <v>430</v>
      </c>
      <c r="H42" s="1">
        <f>8*Taulukko1[[#This Row],[Length (m)]]</f>
        <v>3440</v>
      </c>
      <c r="I42" s="1" t="s">
        <v>28</v>
      </c>
      <c r="J42" s="2" t="s">
        <v>57</v>
      </c>
      <c r="K42" s="1"/>
    </row>
    <row r="43" spans="1:11" ht="45" x14ac:dyDescent="0.25">
      <c r="A43" s="18" t="s">
        <v>118</v>
      </c>
      <c r="B43" s="18" t="s">
        <v>141</v>
      </c>
      <c r="C43" s="18" t="s">
        <v>215</v>
      </c>
      <c r="D43" s="13" t="s">
        <v>203</v>
      </c>
      <c r="E43" s="13" t="s">
        <v>28</v>
      </c>
      <c r="F43" s="13" t="s">
        <v>2</v>
      </c>
      <c r="G43" s="13">
        <v>100</v>
      </c>
      <c r="H43" s="13">
        <f>8*Taulukko1[[#This Row],[Length (m)]]</f>
        <v>800</v>
      </c>
      <c r="I43" s="18" t="s">
        <v>28</v>
      </c>
      <c r="J43" s="16" t="s">
        <v>197</v>
      </c>
      <c r="K43" s="13" t="s">
        <v>212</v>
      </c>
    </row>
    <row r="44" spans="1:11" ht="45.75" customHeight="1" x14ac:dyDescent="0.25">
      <c r="A44" s="14" t="s">
        <v>204</v>
      </c>
      <c r="B44" s="13" t="s">
        <v>141</v>
      </c>
      <c r="C44" s="14" t="s">
        <v>215</v>
      </c>
      <c r="D44" s="14" t="s">
        <v>169</v>
      </c>
      <c r="E44" s="14" t="s">
        <v>170</v>
      </c>
      <c r="F44" s="14" t="s">
        <v>15</v>
      </c>
      <c r="G44" s="14">
        <v>170</v>
      </c>
      <c r="H44" s="15">
        <f>8*Taulukko1[[#This Row],[Length (m)]]</f>
        <v>1360</v>
      </c>
      <c r="I44" s="14"/>
      <c r="J44" s="16" t="s">
        <v>205</v>
      </c>
      <c r="K44" s="13" t="s">
        <v>211</v>
      </c>
    </row>
    <row r="45" spans="1:11" x14ac:dyDescent="0.25">
      <c r="A45" s="22" t="s">
        <v>119</v>
      </c>
      <c r="B45" s="22" t="s">
        <v>141</v>
      </c>
      <c r="C45" s="22" t="s">
        <v>215</v>
      </c>
      <c r="D45" s="22" t="s">
        <v>58</v>
      </c>
      <c r="E45" s="22" t="s">
        <v>59</v>
      </c>
      <c r="F45" s="22" t="s">
        <v>2</v>
      </c>
      <c r="G45" s="22">
        <v>700</v>
      </c>
      <c r="H45" s="22">
        <f>8*Taulukko1[[#This Row],[Length (m)]]</f>
        <v>5600</v>
      </c>
      <c r="I45" s="22" t="s">
        <v>28</v>
      </c>
      <c r="J45" s="23" t="s">
        <v>60</v>
      </c>
      <c r="K45" s="17" t="s">
        <v>213</v>
      </c>
    </row>
    <row r="46" spans="1:11" x14ac:dyDescent="0.25">
      <c r="A46" s="1" t="s">
        <v>120</v>
      </c>
      <c r="B46" s="1" t="s">
        <v>141</v>
      </c>
      <c r="C46" s="1" t="s">
        <v>215</v>
      </c>
      <c r="D46" s="1" t="s">
        <v>61</v>
      </c>
      <c r="E46" s="1" t="s">
        <v>72</v>
      </c>
      <c r="F46" s="1" t="s">
        <v>2</v>
      </c>
      <c r="G46" s="1">
        <v>240</v>
      </c>
      <c r="H46" s="1">
        <f>8*Taulukko1[[#This Row],[Length (m)]]</f>
        <v>1920</v>
      </c>
      <c r="I46" s="1" t="s">
        <v>62</v>
      </c>
      <c r="J46" s="2" t="s">
        <v>151</v>
      </c>
      <c r="K46" s="1"/>
    </row>
    <row r="47" spans="1:11" ht="30" x14ac:dyDescent="0.25">
      <c r="A47" s="14" t="s">
        <v>206</v>
      </c>
      <c r="B47" s="14" t="s">
        <v>142</v>
      </c>
      <c r="C47" s="14" t="s">
        <v>215</v>
      </c>
      <c r="D47" s="14" t="s">
        <v>207</v>
      </c>
      <c r="E47" s="14" t="s">
        <v>208</v>
      </c>
      <c r="F47" s="14" t="s">
        <v>15</v>
      </c>
      <c r="G47" s="14">
        <v>250</v>
      </c>
      <c r="H47" s="15">
        <f>8*Taulukko1[[#This Row],[Length (m)]]</f>
        <v>2000</v>
      </c>
      <c r="I47" s="14"/>
      <c r="J47" s="16" t="s">
        <v>209</v>
      </c>
      <c r="K47" s="13" t="s">
        <v>211</v>
      </c>
    </row>
    <row r="48" spans="1:11" x14ac:dyDescent="0.25">
      <c r="A48" s="1" t="s">
        <v>121</v>
      </c>
      <c r="B48" s="1" t="s">
        <v>142</v>
      </c>
      <c r="C48" s="1" t="s">
        <v>215</v>
      </c>
      <c r="D48" s="1" t="s">
        <v>73</v>
      </c>
      <c r="E48" s="1" t="s">
        <v>63</v>
      </c>
      <c r="F48" s="1" t="s">
        <v>2</v>
      </c>
      <c r="G48" s="1">
        <v>420</v>
      </c>
      <c r="H48" s="1">
        <f>8*Taulukko1[[#This Row],[Length (m)]]</f>
        <v>3360</v>
      </c>
      <c r="I48" s="1" t="s">
        <v>28</v>
      </c>
      <c r="J48" s="2" t="s">
        <v>64</v>
      </c>
      <c r="K48" s="1"/>
    </row>
    <row r="49" spans="1:11" x14ac:dyDescent="0.25">
      <c r="A49" s="1" t="s">
        <v>122</v>
      </c>
      <c r="B49" s="1" t="s">
        <v>142</v>
      </c>
      <c r="C49" s="1" t="s">
        <v>215</v>
      </c>
      <c r="D49" s="1" t="s">
        <v>67</v>
      </c>
      <c r="E49" s="1" t="s">
        <v>65</v>
      </c>
      <c r="F49" s="1" t="s">
        <v>2</v>
      </c>
      <c r="G49" s="1">
        <v>260</v>
      </c>
      <c r="H49" s="1">
        <f>8*Taulukko1[[#This Row],[Length (m)]]</f>
        <v>2080</v>
      </c>
      <c r="I49" s="1" t="s">
        <v>66</v>
      </c>
      <c r="J49" s="2"/>
      <c r="K49" s="1"/>
    </row>
    <row r="50" spans="1:11" x14ac:dyDescent="0.25">
      <c r="A50" s="22" t="s">
        <v>123</v>
      </c>
      <c r="B50" s="22" t="s">
        <v>142</v>
      </c>
      <c r="C50" s="22" t="s">
        <v>215</v>
      </c>
      <c r="D50" s="22" t="s">
        <v>225</v>
      </c>
      <c r="E50" s="22" t="s">
        <v>28</v>
      </c>
      <c r="F50" s="22" t="s">
        <v>15</v>
      </c>
      <c r="G50" s="22">
        <v>100</v>
      </c>
      <c r="H50" s="22">
        <f>8*Taulukko1[[#This Row],[Length (m)]]</f>
        <v>800</v>
      </c>
      <c r="I50" s="22" t="s">
        <v>28</v>
      </c>
      <c r="J50" s="23" t="s">
        <v>49</v>
      </c>
      <c r="K50" s="17" t="s">
        <v>213</v>
      </c>
    </row>
    <row r="51" spans="1:11" x14ac:dyDescent="0.25">
      <c r="A51" s="1" t="s">
        <v>124</v>
      </c>
      <c r="B51" s="1" t="s">
        <v>142</v>
      </c>
      <c r="C51" s="1" t="s">
        <v>215</v>
      </c>
      <c r="D51" s="1" t="s">
        <v>68</v>
      </c>
      <c r="E51" s="1" t="s">
        <v>69</v>
      </c>
      <c r="F51" s="1" t="s">
        <v>2</v>
      </c>
      <c r="G51" s="1">
        <v>1720</v>
      </c>
      <c r="H51" s="1">
        <f>8*Taulukko1[[#This Row],[Length (m)]]</f>
        <v>13760</v>
      </c>
      <c r="I51" s="1" t="s">
        <v>70</v>
      </c>
      <c r="J51" s="2"/>
      <c r="K51" s="1"/>
    </row>
    <row r="52" spans="1:11" x14ac:dyDescent="0.25">
      <c r="A52" s="1" t="s">
        <v>125</v>
      </c>
      <c r="B52" s="1" t="s">
        <v>142</v>
      </c>
      <c r="C52" s="1" t="s">
        <v>215</v>
      </c>
      <c r="D52" s="1" t="s">
        <v>74</v>
      </c>
      <c r="E52" s="1" t="s">
        <v>76</v>
      </c>
      <c r="F52" s="1" t="s">
        <v>15</v>
      </c>
      <c r="G52" s="1">
        <v>2490</v>
      </c>
      <c r="H52" s="1">
        <f>8*Taulukko1[[#This Row],[Length (m)]]</f>
        <v>19920</v>
      </c>
      <c r="I52" s="1" t="s">
        <v>75</v>
      </c>
      <c r="J52" s="2" t="s">
        <v>148</v>
      </c>
      <c r="K52" s="1"/>
    </row>
    <row r="53" spans="1:11" x14ac:dyDescent="0.25">
      <c r="A53" s="1" t="s">
        <v>126</v>
      </c>
      <c r="B53" s="1" t="s">
        <v>142</v>
      </c>
      <c r="C53" s="1" t="s">
        <v>215</v>
      </c>
      <c r="D53" s="1" t="s">
        <v>77</v>
      </c>
      <c r="E53" s="1" t="s">
        <v>78</v>
      </c>
      <c r="F53" s="1" t="s">
        <v>15</v>
      </c>
      <c r="G53" s="1">
        <v>500</v>
      </c>
      <c r="H53" s="1">
        <f>8*Taulukko1[[#This Row],[Length (m)]]</f>
        <v>4000</v>
      </c>
      <c r="I53" s="1" t="s">
        <v>28</v>
      </c>
      <c r="J53" s="2" t="s">
        <v>38</v>
      </c>
      <c r="K53" s="1"/>
    </row>
    <row r="54" spans="1:11" ht="30" x14ac:dyDescent="0.25">
      <c r="A54" s="1" t="s">
        <v>127</v>
      </c>
      <c r="B54" s="1" t="s">
        <v>142</v>
      </c>
      <c r="C54" s="1" t="s">
        <v>215</v>
      </c>
      <c r="D54" s="1" t="s">
        <v>79</v>
      </c>
      <c r="E54" s="1" t="s">
        <v>28</v>
      </c>
      <c r="F54" s="1" t="s">
        <v>80</v>
      </c>
      <c r="G54" s="1">
        <v>2000</v>
      </c>
      <c r="H54" s="1">
        <f>8*Taulukko1[[#This Row],[Length (m)]]</f>
        <v>16000</v>
      </c>
      <c r="I54" s="1" t="s">
        <v>28</v>
      </c>
      <c r="J54" s="2" t="s">
        <v>85</v>
      </c>
      <c r="K54" s="1"/>
    </row>
    <row r="55" spans="1:11" ht="30" x14ac:dyDescent="0.25">
      <c r="A55" s="1" t="s">
        <v>128</v>
      </c>
      <c r="B55" s="1" t="s">
        <v>142</v>
      </c>
      <c r="C55" s="1" t="s">
        <v>215</v>
      </c>
      <c r="D55" s="1" t="s">
        <v>81</v>
      </c>
      <c r="E55" s="1" t="s">
        <v>28</v>
      </c>
      <c r="F55" s="1" t="s">
        <v>2</v>
      </c>
      <c r="G55" s="1">
        <v>2000</v>
      </c>
      <c r="H55" s="1">
        <f>8*Taulukko1[[#This Row],[Length (m)]]</f>
        <v>16000</v>
      </c>
      <c r="I55" s="1" t="s">
        <v>83</v>
      </c>
      <c r="J55" s="2" t="s">
        <v>84</v>
      </c>
      <c r="K55" s="1"/>
    </row>
    <row r="56" spans="1:11" x14ac:dyDescent="0.25">
      <c r="A56" s="1" t="s">
        <v>129</v>
      </c>
      <c r="B56" s="1" t="s">
        <v>142</v>
      </c>
      <c r="C56" s="1" t="s">
        <v>215</v>
      </c>
      <c r="D56" s="1" t="s">
        <v>88</v>
      </c>
      <c r="E56" s="1" t="s">
        <v>82</v>
      </c>
      <c r="F56" s="1" t="s">
        <v>2</v>
      </c>
      <c r="G56" s="1">
        <v>800</v>
      </c>
      <c r="H56" s="1">
        <f>8*Taulukko1[[#This Row],[Length (m)]]</f>
        <v>6400</v>
      </c>
      <c r="I56" s="1" t="s">
        <v>83</v>
      </c>
      <c r="J56" s="2" t="s">
        <v>149</v>
      </c>
      <c r="K56" s="1"/>
    </row>
    <row r="57" spans="1:11" x14ac:dyDescent="0.25">
      <c r="A57" s="1" t="s">
        <v>130</v>
      </c>
      <c r="B57" s="1" t="s">
        <v>142</v>
      </c>
      <c r="C57" s="1" t="s">
        <v>215</v>
      </c>
      <c r="D57" s="1" t="s">
        <v>82</v>
      </c>
      <c r="E57" s="1" t="s">
        <v>89</v>
      </c>
      <c r="F57" s="1" t="s">
        <v>15</v>
      </c>
      <c r="G57" s="1">
        <v>240</v>
      </c>
      <c r="H57" s="1">
        <f>8*Taulukko1[[#This Row],[Length (m)]]</f>
        <v>1920</v>
      </c>
      <c r="I57" s="1" t="s">
        <v>28</v>
      </c>
      <c r="J57" s="2" t="s">
        <v>49</v>
      </c>
      <c r="K57" s="1"/>
    </row>
    <row r="58" spans="1:11" ht="30" x14ac:dyDescent="0.25">
      <c r="A58" s="1" t="s">
        <v>131</v>
      </c>
      <c r="B58" s="1" t="s">
        <v>142</v>
      </c>
      <c r="C58" s="1" t="s">
        <v>215</v>
      </c>
      <c r="D58" s="1" t="s">
        <v>90</v>
      </c>
      <c r="E58" s="1" t="s">
        <v>91</v>
      </c>
      <c r="F58" s="1" t="s">
        <v>2</v>
      </c>
      <c r="G58" s="1">
        <v>2335</v>
      </c>
      <c r="H58" s="1">
        <f>8*Taulukko1[[#This Row],[Length (m)]]</f>
        <v>18680</v>
      </c>
      <c r="I58" s="1" t="s">
        <v>92</v>
      </c>
      <c r="J58" s="2" t="s">
        <v>84</v>
      </c>
      <c r="K58" s="1"/>
    </row>
    <row r="59" spans="1:11" ht="30" x14ac:dyDescent="0.25">
      <c r="A59" s="1" t="s">
        <v>132</v>
      </c>
      <c r="B59" s="1" t="s">
        <v>142</v>
      </c>
      <c r="C59" s="1" t="s">
        <v>215</v>
      </c>
      <c r="D59" s="1" t="s">
        <v>93</v>
      </c>
      <c r="E59" s="1" t="s">
        <v>28</v>
      </c>
      <c r="F59" s="1" t="s">
        <v>2</v>
      </c>
      <c r="G59" s="1">
        <v>2000</v>
      </c>
      <c r="H59" s="1">
        <f>8*Taulukko1[[#This Row],[Length (m)]]</f>
        <v>16000</v>
      </c>
      <c r="I59" s="1" t="s">
        <v>28</v>
      </c>
      <c r="J59" s="2" t="s">
        <v>94</v>
      </c>
      <c r="K59" s="1"/>
    </row>
    <row r="60" spans="1:11" ht="45" x14ac:dyDescent="0.25">
      <c r="A60" s="1" t="s">
        <v>133</v>
      </c>
      <c r="B60" s="1" t="s">
        <v>136</v>
      </c>
      <c r="C60" s="1" t="s">
        <v>215</v>
      </c>
      <c r="D60" s="2" t="s">
        <v>96</v>
      </c>
      <c r="E60" s="1" t="s">
        <v>28</v>
      </c>
      <c r="F60" s="1" t="s">
        <v>135</v>
      </c>
      <c r="G60" s="1">
        <v>3500</v>
      </c>
      <c r="H60" s="1">
        <f>8*Taulukko1[[#This Row],[Length (m)]]</f>
        <v>28000</v>
      </c>
      <c r="I60" s="1" t="s">
        <v>95</v>
      </c>
      <c r="J60" s="2" t="s">
        <v>138</v>
      </c>
      <c r="K60" s="1"/>
    </row>
    <row r="61" spans="1:11" ht="30.75" thickBot="1" x14ac:dyDescent="0.3">
      <c r="A61" s="1" t="s">
        <v>137</v>
      </c>
      <c r="B61" s="1" t="s">
        <v>136</v>
      </c>
      <c r="C61" s="1" t="s">
        <v>215</v>
      </c>
      <c r="D61" s="2" t="s">
        <v>143</v>
      </c>
      <c r="E61" s="1" t="s">
        <v>134</v>
      </c>
      <c r="F61" s="1" t="s">
        <v>135</v>
      </c>
      <c r="G61" s="1">
        <v>900</v>
      </c>
      <c r="H61" s="1">
        <f>8*Taulukko1[[#This Row],[Length (m)]]</f>
        <v>7200</v>
      </c>
      <c r="I61" s="1" t="s">
        <v>136</v>
      </c>
      <c r="J61" s="2" t="s">
        <v>49</v>
      </c>
      <c r="K61" s="1"/>
    </row>
    <row r="62" spans="1:11" s="3" customFormat="1" ht="16.5" thickBot="1" x14ac:dyDescent="0.3">
      <c r="A62" s="5" t="s">
        <v>226</v>
      </c>
      <c r="B62" s="6"/>
      <c r="C62" s="6"/>
      <c r="D62" s="6"/>
      <c r="E62" s="6"/>
      <c r="F62" s="6"/>
      <c r="G62" s="6">
        <f>SUM(G9:G61)-G36-G41-G45-G50</f>
        <v>30575</v>
      </c>
      <c r="H62" s="6">
        <f>8*Taulukko1[[#This Row],[Length (m)]]</f>
        <v>244600</v>
      </c>
      <c r="I62" s="6"/>
      <c r="J62" s="7"/>
      <c r="K62" s="26"/>
    </row>
    <row r="63" spans="1:11" x14ac:dyDescent="0.25">
      <c r="A63" t="s">
        <v>227</v>
      </c>
    </row>
    <row r="65" spans="1:1" x14ac:dyDescent="0.25">
      <c r="A65" t="s">
        <v>144</v>
      </c>
    </row>
    <row r="66" spans="1:1" x14ac:dyDescent="0.25">
      <c r="A66" t="s">
        <v>145</v>
      </c>
    </row>
    <row r="67" spans="1:1" x14ac:dyDescent="0.25">
      <c r="A67" t="s">
        <v>218</v>
      </c>
    </row>
  </sheetData>
  <pageMargins left="0.7" right="0.7" top="0.75" bottom="0.75" header="0.3" footer="0.3"/>
  <pageSetup paperSize="8" scale="86"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Maintenance roads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Vihma Saara</dc:creator>
  <cp:lastModifiedBy>Vihma Saara</cp:lastModifiedBy>
  <cp:lastPrinted>2017-11-02T19:39:28Z</cp:lastPrinted>
  <dcterms:created xsi:type="dcterms:W3CDTF">2017-10-18T12:10:21Z</dcterms:created>
  <dcterms:modified xsi:type="dcterms:W3CDTF">2018-02-07T14:03:11Z</dcterms:modified>
</cp:coreProperties>
</file>