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44139360\Desktop\Nueva carpeta\"/>
    </mc:Choice>
  </mc:AlternateContent>
  <bookViews>
    <workbookView xWindow="0" yWindow="0" windowWidth="8676" windowHeight="4704" tabRatio="481"/>
  </bookViews>
  <sheets>
    <sheet name="FRONTPAGE" sheetId="28" r:id="rId1"/>
    <sheet name="HAZARD RECORD" sheetId="25" r:id="rId2"/>
    <sheet name="RISK MATRIX" sheetId="3" r:id="rId3"/>
    <sheet name="WORKSHOPS" sheetId="39" r:id="rId4"/>
    <sheet name="OVERVIEW" sheetId="52" r:id="rId5"/>
    <sheet name="REMOVED RISKS" sheetId="53" state="hidden" r:id="rId6"/>
  </sheets>
  <definedNames>
    <definedName name="_xlnm._FilterDatabase" localSheetId="1" hidden="1">'HAZARD RECORD'!$A$6:$S$63</definedName>
    <definedName name="_xlnm._FilterDatabase" localSheetId="5" hidden="1">'REMOVED RISKS'!$B$6:$T$14</definedName>
    <definedName name="EVAIHE">OVERVIEW!$A$12:$A$15</definedName>
    <definedName name="_xlnm.Print_Titles" localSheetId="1">'HAZARD RECORD'!$1:$6</definedName>
    <definedName name="TTILA">OVERVIEW!$A$29:$A$31</definedName>
    <definedName name="VTILA">OVERVIEW!$A$24:$A$26</definedName>
    <definedName name="VTYYPPI">OVERVIEW!$A$18:$A$21</definedName>
  </definedNames>
  <calcPr calcId="171027"/>
</workbook>
</file>

<file path=xl/calcChain.xml><?xml version="1.0" encoding="utf-8"?>
<calcChain xmlns="http://schemas.openxmlformats.org/spreadsheetml/2006/main">
  <c r="A2" i="25" l="1"/>
  <c r="B41" i="52" l="1"/>
  <c r="B30" i="52"/>
  <c r="B31" i="52"/>
  <c r="B25" i="52"/>
  <c r="B26" i="52"/>
  <c r="B24" i="52"/>
  <c r="B29" i="52"/>
  <c r="N37" i="25"/>
  <c r="N39" i="25"/>
  <c r="N20" i="25"/>
  <c r="N46" i="25"/>
  <c r="N11" i="25"/>
  <c r="N55" i="25"/>
  <c r="N68" i="25"/>
  <c r="N65" i="25"/>
  <c r="N67" i="25"/>
  <c r="N38" i="25"/>
  <c r="N63" i="25"/>
  <c r="N44" i="25"/>
  <c r="N19" i="25"/>
  <c r="N62" i="25"/>
  <c r="N9" i="25"/>
  <c r="N24" i="25"/>
  <c r="N25" i="25"/>
  <c r="N50" i="25"/>
  <c r="N59" i="25"/>
  <c r="N58" i="25"/>
  <c r="N73" i="25"/>
  <c r="N66" i="25"/>
  <c r="N12" i="25"/>
  <c r="N64" i="25"/>
  <c r="N13" i="25"/>
  <c r="N14" i="25"/>
  <c r="N51" i="25"/>
  <c r="N57" i="25"/>
  <c r="N16" i="25"/>
  <c r="N76" i="25"/>
  <c r="N53" i="25"/>
  <c r="R76" i="25"/>
  <c r="N33" i="25"/>
  <c r="N52" i="25"/>
  <c r="N18" i="25"/>
  <c r="N71" i="25"/>
  <c r="N49" i="25"/>
  <c r="O14" i="53"/>
  <c r="N75" i="25"/>
  <c r="N54" i="25"/>
  <c r="N28" i="25"/>
  <c r="N26" i="25"/>
  <c r="N48" i="25"/>
  <c r="N21" i="25"/>
  <c r="S14" i="53"/>
  <c r="N27" i="25"/>
  <c r="N40" i="25"/>
  <c r="N34" i="25"/>
  <c r="N23" i="25"/>
  <c r="N8" i="25"/>
  <c r="N56" i="25"/>
  <c r="N22" i="25"/>
  <c r="N15" i="25"/>
  <c r="N17" i="25"/>
  <c r="N10" i="25"/>
  <c r="N29" i="25"/>
  <c r="N35" i="25"/>
  <c r="N47" i="25"/>
  <c r="R75" i="25"/>
  <c r="N42" i="25"/>
  <c r="N45" i="25"/>
  <c r="B2" i="53" l="1"/>
  <c r="R63" i="25"/>
  <c r="S13" i="53"/>
  <c r="N31" i="25"/>
  <c r="O8" i="53"/>
  <c r="R60" i="25"/>
  <c r="N60" i="25"/>
  <c r="R61" i="25"/>
  <c r="R29" i="25"/>
  <c r="O7" i="53"/>
  <c r="R72" i="25"/>
  <c r="N36" i="25"/>
  <c r="R59" i="25"/>
  <c r="R68" i="25"/>
  <c r="N70" i="25"/>
  <c r="O10" i="53"/>
  <c r="S10" i="53"/>
  <c r="N32" i="25"/>
  <c r="R74" i="25"/>
  <c r="N61" i="25"/>
  <c r="O12" i="53"/>
  <c r="R71" i="25"/>
  <c r="N30" i="25"/>
  <c r="R66" i="25"/>
  <c r="S12" i="53"/>
  <c r="R58" i="25"/>
  <c r="S8" i="53"/>
  <c r="R70" i="25"/>
  <c r="N41" i="25"/>
  <c r="S9" i="53"/>
  <c r="O11" i="53"/>
  <c r="O13" i="53"/>
  <c r="R69" i="25"/>
  <c r="N43" i="25"/>
  <c r="R67" i="25"/>
  <c r="R73" i="25"/>
  <c r="N72" i="25"/>
  <c r="O9" i="53"/>
  <c r="S11" i="53"/>
  <c r="N69" i="25"/>
  <c r="N74" i="25"/>
  <c r="S7" i="53"/>
  <c r="R64" i="25"/>
  <c r="B19" i="52" l="1"/>
  <c r="B20" i="52"/>
  <c r="B21" i="52"/>
  <c r="B18" i="52"/>
  <c r="B15" i="52"/>
  <c r="B14" i="52"/>
  <c r="B13" i="52"/>
  <c r="B12" i="52"/>
  <c r="R65" i="25"/>
  <c r="R47" i="25"/>
  <c r="R43" i="25"/>
  <c r="R45" i="25"/>
  <c r="R35" i="25"/>
  <c r="R57" i="25"/>
  <c r="R44" i="25"/>
  <c r="R50" i="25"/>
  <c r="R34" i="25"/>
  <c r="R46" i="25"/>
  <c r="R51" i="25"/>
  <c r="R40" i="25"/>
  <c r="R62" i="25"/>
  <c r="R38" i="25"/>
  <c r="R54" i="25"/>
  <c r="R41" i="25"/>
  <c r="R42" i="25"/>
  <c r="R55" i="25"/>
  <c r="R32" i="25"/>
  <c r="R39" i="25"/>
  <c r="R48" i="25"/>
  <c r="C2" i="3" l="1"/>
  <c r="A2" i="39"/>
  <c r="N7" i="25"/>
  <c r="R26" i="25"/>
  <c r="R19" i="25"/>
  <c r="R56" i="25"/>
  <c r="R49" i="25"/>
  <c r="R25" i="25"/>
  <c r="R37" i="25"/>
  <c r="R17" i="25"/>
  <c r="R15" i="25"/>
  <c r="R11" i="25"/>
  <c r="R36" i="25"/>
  <c r="R18" i="25"/>
  <c r="R30" i="25"/>
  <c r="R31" i="25"/>
  <c r="R28" i="25"/>
  <c r="R33" i="25"/>
  <c r="R21" i="25"/>
  <c r="R24" i="25"/>
  <c r="R22" i="25"/>
  <c r="R14" i="25"/>
  <c r="R8" i="25"/>
  <c r="R10" i="25"/>
  <c r="B9" i="52" l="1"/>
  <c r="B6" i="52"/>
  <c r="B5" i="52"/>
  <c r="B7" i="52"/>
  <c r="B4" i="52"/>
  <c r="B8" i="52"/>
  <c r="R27" i="25"/>
  <c r="R23" i="25"/>
  <c r="R16" i="25"/>
  <c r="R7" i="25"/>
  <c r="R12" i="25"/>
  <c r="R13" i="25"/>
  <c r="R20" i="25"/>
  <c r="R9" i="25"/>
  <c r="B39" i="52" l="1"/>
  <c r="B38" i="52"/>
  <c r="B36" i="52"/>
  <c r="B34" i="52"/>
  <c r="B37" i="52"/>
  <c r="B35" i="52"/>
</calcChain>
</file>

<file path=xl/sharedStrings.xml><?xml version="1.0" encoding="utf-8"?>
<sst xmlns="http://schemas.openxmlformats.org/spreadsheetml/2006/main" count="1292" uniqueCount="535">
  <si>
    <t>R</t>
  </si>
  <si>
    <t>G</t>
  </si>
  <si>
    <t>B</t>
  </si>
  <si>
    <t>DATE</t>
  </si>
  <si>
    <t>VERSION</t>
  </si>
  <si>
    <t>HAZARD</t>
  </si>
  <si>
    <t>HAZARDOUS SITUATION AND CONSEQUENCES</t>
  </si>
  <si>
    <t>NAME</t>
  </si>
  <si>
    <t>COMPANY</t>
  </si>
  <si>
    <t>TITLE</t>
  </si>
  <si>
    <t>SECRET</t>
  </si>
  <si>
    <t>AUTHOR</t>
  </si>
  <si>
    <t>CHANGE</t>
  </si>
  <si>
    <t>21.10.2016</t>
  </si>
  <si>
    <t>0.1</t>
  </si>
  <si>
    <t>Toni Hytönen</t>
  </si>
  <si>
    <t>Risk workshop 1
21.10.2016</t>
  </si>
  <si>
    <t>HAZARD IDENTIFIED AT</t>
  </si>
  <si>
    <t>Building near surface water and groudwater area</t>
  </si>
  <si>
    <t>Impact on environment, costs and safety</t>
  </si>
  <si>
    <t>Existing contaminated soil</t>
  </si>
  <si>
    <t>RISK ESTIMATION</t>
  </si>
  <si>
    <t>SEVERITY</t>
  </si>
  <si>
    <t>FREQUENCY</t>
  </si>
  <si>
    <t>RESIDUAL RISK ESTIMATION</t>
  </si>
  <si>
    <t>FREQ. RES.</t>
  </si>
  <si>
    <t>SEV. RES.</t>
  </si>
  <si>
    <t>RISK LEVEL</t>
  </si>
  <si>
    <t>RESIDUAL RISK LEVEL</t>
  </si>
  <si>
    <t>HAZARD ID</t>
  </si>
  <si>
    <t>STATE OF SAFETY MEASURES</t>
  </si>
  <si>
    <t>STATE OF HAZARD</t>
  </si>
  <si>
    <t>PERSON/ORGANIZATION IN CHARGE</t>
  </si>
  <si>
    <t>Insignificant</t>
  </si>
  <si>
    <t>Minor</t>
  </si>
  <si>
    <t>Moderate</t>
  </si>
  <si>
    <t>Major</t>
  </si>
  <si>
    <t>Critical</t>
  </si>
  <si>
    <t>Environmental impact</t>
  </si>
  <si>
    <t>Property damage</t>
  </si>
  <si>
    <t>Personal casualty</t>
  </si>
  <si>
    <t>Railway system</t>
  </si>
  <si>
    <t>OPEN</t>
  </si>
  <si>
    <t>CONTROLLED</t>
  </si>
  <si>
    <t>Negligible injury</t>
  </si>
  <si>
    <t>Moderate injury, 
sick leave over 14 days</t>
  </si>
  <si>
    <t>Death or significant injury, sick leave over 30 days</t>
  </si>
  <si>
    <t>Railway or road accident</t>
  </si>
  <si>
    <t>Near miss or neglidible accident - no delay</t>
  </si>
  <si>
    <t>Minor environmental impact, easily repairable</t>
  </si>
  <si>
    <t>Negligible environmental impact, no need for actions</t>
  </si>
  <si>
    <t>Moderate environmental impact, repairable</t>
  </si>
  <si>
    <t>Severe environmental impact, not fully repairable</t>
  </si>
  <si>
    <t>Consequense</t>
  </si>
  <si>
    <r>
      <t>5 Very likely</t>
    </r>
    <r>
      <rPr>
        <sz val="12"/>
        <rFont val="Calibri"/>
        <family val="2"/>
        <scheme val="minor"/>
      </rPr>
      <t xml:space="preserve">
Occurs at least 10 times per year.</t>
    </r>
  </si>
  <si>
    <r>
      <t>4 Likely</t>
    </r>
    <r>
      <rPr>
        <sz val="12"/>
        <rFont val="Calibri"/>
        <family val="2"/>
        <scheme val="minor"/>
      </rPr>
      <t xml:space="preserve">
Occurs at least once per year.</t>
    </r>
  </si>
  <si>
    <t>1 Negligible</t>
  </si>
  <si>
    <t>2 Minor</t>
  </si>
  <si>
    <t>3 Moderate</t>
  </si>
  <si>
    <t>4 Significant</t>
  </si>
  <si>
    <t>5 Severe</t>
  </si>
  <si>
    <t>HAZARD TYPE</t>
  </si>
  <si>
    <t>REMOVED</t>
  </si>
  <si>
    <t>IMPLEMENTED</t>
  </si>
  <si>
    <t>Risk workshop 2
3.11.2016</t>
  </si>
  <si>
    <t>Environment assessment and measures are not monitored during the process</t>
  </si>
  <si>
    <t>Outi Erälaukko</t>
  </si>
  <si>
    <t>Saara Vihma</t>
  </si>
  <si>
    <t>Janne Wuorenjuuri</t>
  </si>
  <si>
    <t>Jussi Sipilä</t>
  </si>
  <si>
    <t>Jouni Mikkonen</t>
  </si>
  <si>
    <t>X</t>
  </si>
  <si>
    <t>Railway bridge is used by pedestrians</t>
  </si>
  <si>
    <t>0.3</t>
  </si>
  <si>
    <t>3.11.2016</t>
  </si>
  <si>
    <t>Workshop 2 results</t>
  </si>
  <si>
    <t>Workshop 1 results</t>
  </si>
  <si>
    <t>Risk workshop 2
3.11.2017</t>
  </si>
  <si>
    <t>Risk workshop 2
3.11.2018</t>
  </si>
  <si>
    <t>Risk workshop 2
3.11.2021</t>
  </si>
  <si>
    <t>New land mass has to be transported from a far or the existing land mass has to be stored/processed far away</t>
  </si>
  <si>
    <t>Railway area is not physically or visually separated from surrounding area</t>
  </si>
  <si>
    <t>Vandalism</t>
  </si>
  <si>
    <t>Accident to persons caused by rolling stock in motion</t>
  </si>
  <si>
    <t>Broken or worn out rolling stock</t>
  </si>
  <si>
    <t>Damage to infrastructure (rail or point) --&gt;
delay in train traffic, derailment</t>
  </si>
  <si>
    <t>0.2</t>
  </si>
  <si>
    <t>VR Track Oy</t>
  </si>
  <si>
    <t>Head of risk management group</t>
  </si>
  <si>
    <t>Safety specialist</t>
  </si>
  <si>
    <t>Project manager</t>
  </si>
  <si>
    <t>Environmental specialist</t>
  </si>
  <si>
    <t>Traffic specialist</t>
  </si>
  <si>
    <t>MEASURES</t>
  </si>
  <si>
    <t>EXISTING MEASURES AND ASSUMPTIONS</t>
  </si>
  <si>
    <t>7.11.2016</t>
  </si>
  <si>
    <t>Workshop 3 results</t>
  </si>
  <si>
    <t>RISK WORKSHOP 1
21.10.2016</t>
  </si>
  <si>
    <t>RISK WORKSHOP 2
3.11.2016</t>
  </si>
  <si>
    <t>RISK WORKSHOP 3
7.11.2016</t>
  </si>
  <si>
    <t>0.4</t>
  </si>
  <si>
    <t>9.11.2016</t>
  </si>
  <si>
    <t>Maintenance of the track is insufficient</t>
  </si>
  <si>
    <t>Workshop 4 results</t>
  </si>
  <si>
    <t>0.5</t>
  </si>
  <si>
    <t>15.11.2016</t>
  </si>
  <si>
    <t>Finalizing</t>
  </si>
  <si>
    <t>Reserved railway area is quite large and the need for new land is minimal.</t>
  </si>
  <si>
    <t>Map of landscape and culture objects in Uruguay is available online
Reserved railway area is quite large and the need for new land is minimal.</t>
  </si>
  <si>
    <t>0.6</t>
  </si>
  <si>
    <t>26.11.2016</t>
  </si>
  <si>
    <t>Building near protected buildings, monuments and other structures</t>
  </si>
  <si>
    <t>Building near nature reserve or reserved species</t>
  </si>
  <si>
    <t>Buildings and structures in railway area.</t>
  </si>
  <si>
    <t>0.7</t>
  </si>
  <si>
    <t>28.11.2016</t>
  </si>
  <si>
    <t>Removing existing level crossings</t>
  </si>
  <si>
    <r>
      <t>3 Possible</t>
    </r>
    <r>
      <rPr>
        <sz val="12"/>
        <rFont val="Calibri"/>
        <family val="2"/>
        <scheme val="minor"/>
      </rPr>
      <t xml:space="preserve">
Occurs at least once per 10 years.</t>
    </r>
  </si>
  <si>
    <t>Tomi Lindgren</t>
  </si>
  <si>
    <t>Päivi Salpakivi</t>
  </si>
  <si>
    <t>UPM</t>
  </si>
  <si>
    <t>Magdalena Ibanez</t>
  </si>
  <si>
    <t>MEETING
28.11.2016</t>
  </si>
  <si>
    <t>RISK WORKSHOP 4
9.11.2016</t>
  </si>
  <si>
    <t>Conflict between area planning and railway area</t>
  </si>
  <si>
    <t>Removing buildings and structures causes opposition and administrative process is slow
Approval will be reduced, effects on timetable and costs</t>
  </si>
  <si>
    <t>Train traffic 24 hours a day, heavier axle load and higher speeds</t>
  </si>
  <si>
    <t>DESIGN</t>
  </si>
  <si>
    <t>CONSTRUCTION</t>
  </si>
  <si>
    <t>PLACING IN SERV.</t>
  </si>
  <si>
    <t>OPERATION</t>
  </si>
  <si>
    <t>Impact on nature reserve or reserved species during construction
Approval will be reduced, effects on timetable and costs</t>
  </si>
  <si>
    <t>Reserved railway area is quite large, need for new land is minimal</t>
  </si>
  <si>
    <t xml:space="preserve">
Impact on ground water level, contamination or guiding the water flow
Approval will be reduced, effects on timetable and costs, maintenance problems</t>
  </si>
  <si>
    <t>Heavy rain and insufficent drainage</t>
  </si>
  <si>
    <t>Requirements and promises are not fulfilled.
Approval will be reduced, effects on timetable and costs</t>
  </si>
  <si>
    <t>Stations and platforms in rural areas are used for accommodation, parking and other activities</t>
  </si>
  <si>
    <t>Unauthorized personel on the rail tracks.
Accidents to persons caused by rolling stock in motion</t>
  </si>
  <si>
    <t>Unauthorized personel on the rail tracks.
Accidents to persons caused by rolling stock in motion.</t>
  </si>
  <si>
    <t>It is common to be on tracks because traffic is predictable, slow and quite rare. Railway tracks are not considered to be dangerous.
Increase in freight train traffic and higher speeds increases the propability for accident.</t>
  </si>
  <si>
    <t>All day and more frequent traffic with higher speed</t>
  </si>
  <si>
    <t>Pedestrian or vehicle can't detect incoming train
Accidents to persons caused by rolling stock in motion</t>
  </si>
  <si>
    <t>1.0</t>
  </si>
  <si>
    <t>Significant environmental impact in large area, not easily repairable</t>
  </si>
  <si>
    <t>Project impact</t>
  </si>
  <si>
    <t>Multiple deaths or significant injuries</t>
  </si>
  <si>
    <t>Significant</t>
  </si>
  <si>
    <t>Acceptable risk</t>
  </si>
  <si>
    <t>Measures must be planned</t>
  </si>
  <si>
    <t>Congestation of the other level crossings and detours.
Impact on local communities and traffic. Approval will be reduced, effects on timetable and costs.</t>
  </si>
  <si>
    <t>New railway tracks limits the use of land near railway area in the future
Impact on regional planning. Approval will be reduced, effects on timetable and costs</t>
  </si>
  <si>
    <t>Flood on the tracks or on the roads/streets (underpass especially). Effects on track structures and devices or underpasses.
Traffic delays and maintenance problems</t>
  </si>
  <si>
    <t>Field trip in Uruguay, Toni Hytönen
1.12.2016</t>
  </si>
  <si>
    <t>1.12.2016</t>
  </si>
  <si>
    <t>Locating errors, missing safeguard for railway traffic
Derailment, collision</t>
  </si>
  <si>
    <t>Railway work without proper guidelines and rules</t>
  </si>
  <si>
    <t>PCS</t>
  </si>
  <si>
    <t>Stopping at the level crossing on the tracks / going over the tracks at last moments possible / ignoring stop signs, speed limits
Accidents to persons caused by rolling stock in motion</t>
  </si>
  <si>
    <t>1.1</t>
  </si>
  <si>
    <t>VERSION HISTORY</t>
  </si>
  <si>
    <t>HAZARD RECORD</t>
  </si>
  <si>
    <t>WORKSHOPS AND PARTICIPANTS IN RISK ASSESSMENT</t>
  </si>
  <si>
    <t>RISK MATRIX FOR RISK EVALUATION</t>
  </si>
  <si>
    <t>9.12.2016</t>
  </si>
  <si>
    <t>TBD</t>
  </si>
  <si>
    <t>IMPLEMENTED SAFETY MEASURES /REQUIREMENTS</t>
  </si>
  <si>
    <t>A) not yet implemented
B) not yet implemented</t>
  </si>
  <si>
    <t>A) not yet implemented
B) not yet implemented
C) not yet implemented</t>
  </si>
  <si>
    <t>A) Study of the current situation.
B) Measures for each target
C) Public meetings, education and information</t>
  </si>
  <si>
    <t>A) Safety measures needed for rolling stock (ex. headlights and horn)
B) Public meetings, education and information</t>
  </si>
  <si>
    <t>A) Defining and separating area needed for railway physically and visually
B) Fenching certain railway areas, restricted area signs</t>
  </si>
  <si>
    <t>A) Covering signaling cables
B) Camera surveillance on stations and platforms</t>
  </si>
  <si>
    <t>A) Level crossing action plan</t>
  </si>
  <si>
    <t>A) List of railway level crossings' properties and measures.</t>
  </si>
  <si>
    <t>LIFECYCLE PHASE</t>
  </si>
  <si>
    <t>1.2</t>
  </si>
  <si>
    <t>New hazards and final version for phase 1</t>
  </si>
  <si>
    <t>14.12.2016</t>
  </si>
  <si>
    <t>Meetings in Uruguay and reordering and combining similar hazards</t>
  </si>
  <si>
    <t>Design, Saara Vihma / Toni Hytönen
14.12.2016</t>
  </si>
  <si>
    <t>1.3</t>
  </si>
  <si>
    <t>14.2.2017</t>
  </si>
  <si>
    <t>New risks from comments added</t>
  </si>
  <si>
    <t>Appendix C comments 7.1.2017</t>
  </si>
  <si>
    <t>Conflict with Departmental and Local authorities</t>
  </si>
  <si>
    <t xml:space="preserve">Project polarization on political terms </t>
  </si>
  <si>
    <t xml:space="preserve">Over cost of the Project due financing issues </t>
  </si>
  <si>
    <t>Over cost due lacks of suppliers that comply with the high quality requirements of the projects</t>
  </si>
  <si>
    <t xml:space="preserve">Opposition of institutions and public persons to railway alignment or level crossing solutions </t>
  </si>
  <si>
    <t xml:space="preserve">Project technical requirements over the local and regional construction companies capacities </t>
  </si>
  <si>
    <t xml:space="preserve">Technical projects delayed due AFE no capacity to analyze and approved the several Bridges, Level Crossing and all the rest of technical projects included on the project </t>
  </si>
  <si>
    <t xml:space="preserve">Delay or Block of Railway phase due incompatible procedure with national rules and laws for investing state funds </t>
  </si>
  <si>
    <t xml:space="preserve">Maintain a coordinated work with the Government, work with a communication plan </t>
  </si>
  <si>
    <t xml:space="preserve">Design a good financing frame solution promoting provisional local funds </t>
  </si>
  <si>
    <t xml:space="preserve">Establish a communication plan that include 3 level of Government and promote the benefits of project in the economy and local capacities </t>
  </si>
  <si>
    <t xml:space="preserve">Development engineering solution according local and regional capacity </t>
  </si>
  <si>
    <t>Investigate, promote and incentive local and regional supply companies</t>
  </si>
  <si>
    <t>Establish a process for CREMA contact with a double approve process, guarantee the UPM and GOU approved process to implement and 
financing Railway Infrastructure project</t>
  </si>
  <si>
    <t>Effects on project timetable and costs</t>
  </si>
  <si>
    <t>Effects on project costs</t>
  </si>
  <si>
    <t>Quality deviation, effects on project timetable and costs</t>
  </si>
  <si>
    <t>Auli Vanhoja</t>
  </si>
  <si>
    <t>Road and street, geotechnics risk workshop</t>
  </si>
  <si>
    <t>Geotechnics</t>
  </si>
  <si>
    <t>DISCIPLINE</t>
  </si>
  <si>
    <t>Throwing rocks and other objects onto the tracks
Damage to rolling stock</t>
  </si>
  <si>
    <t>1.4</t>
  </si>
  <si>
    <t>ROAD AND STREET</t>
  </si>
  <si>
    <t>Road and street 6.6.2017</t>
  </si>
  <si>
    <t>6.6.2017</t>
  </si>
  <si>
    <t>Toni Hytönen ja Outi Erälaukko</t>
  </si>
  <si>
    <t>Maiju Storhammar</t>
  </si>
  <si>
    <t>Road and street</t>
  </si>
  <si>
    <t>Harri Etelämäki</t>
  </si>
  <si>
    <t>Level crossings</t>
  </si>
  <si>
    <t>GEO</t>
  </si>
  <si>
    <t>Tracks running in the trench below ground level</t>
  </si>
  <si>
    <t>Pedestrian or animals falls into the trench.
Personal casuality / 
accidents to persons caused by rolling stock in motion</t>
  </si>
  <si>
    <t>Geo
6.6.2017</t>
  </si>
  <si>
    <t>Construction below ground water level can cause unstable structures
Effects on project timetable and costs</t>
  </si>
  <si>
    <t>Insufficient ground surveys during design phase
Designing with assumptions that could lead to false conclusions
Effects on project timetable and costs</t>
  </si>
  <si>
    <t>RAIL</t>
  </si>
  <si>
    <t>ENVIRONMENT</t>
  </si>
  <si>
    <t>BRIDGE</t>
  </si>
  <si>
    <t>SIGNALLING</t>
  </si>
  <si>
    <t>PROJECT</t>
  </si>
  <si>
    <t>Breaking, demolishing or stealing track equiment / rolling stock / 
Collision, derailment</t>
  </si>
  <si>
    <t>Pedestrian or animals on the tracks inside the trench.
Accidents to persons caused by rolling stock in motion</t>
  </si>
  <si>
    <t>Speed limit 60 km/h for train traffic in city area.</t>
  </si>
  <si>
    <t>Angle between track and road is too tight</t>
  </si>
  <si>
    <t>Ilkka Tiiro</t>
  </si>
  <si>
    <t>Bridge</t>
  </si>
  <si>
    <t>Bridge
14.6.2017</t>
  </si>
  <si>
    <t>Rail and operation
7.6.2017</t>
  </si>
  <si>
    <t>UPDATE</t>
  </si>
  <si>
    <t>Long and steep hills, over 2 km arise</t>
  </si>
  <si>
    <t>Unauthorized persons on the railway.
Accidents to persons caused by rolling stock in motion</t>
  </si>
  <si>
    <t>Noise and vibration from rolling stock and level crossing's alarm systems during night time.
Health and environment issues during operation.</t>
  </si>
  <si>
    <t>Protected buildings, monuments and other structures are damaged during construction or has to be moved.
Approval will be reduced, effects on timetable and costs</t>
  </si>
  <si>
    <t>Railway accident (collision or derailment)</t>
  </si>
  <si>
    <t>Leakage on the rolling stock, track soil is contaminated.
Impact on maintenance cost and work safety and health issues</t>
  </si>
  <si>
    <t>Flooding of the trench during heavy rain
Work accident during construction, traffic delays in operation</t>
  </si>
  <si>
    <t>Embankment settlement is unbalanced (new embankment vs. current embankment settlement)</t>
  </si>
  <si>
    <t>More need for maintenance
Trafic delays because of speed limits</t>
  </si>
  <si>
    <t>Rolling stock can't operate at the speed of 80 km/h
Traffic delays for other rolling stock</t>
  </si>
  <si>
    <t>Current model for inspection and placing in use for rolling stock?</t>
  </si>
  <si>
    <t>Rolling stock can't accelerate on the hill side and worst case rolling stock gets stuck on the hill side.
Traffic delays</t>
  </si>
  <si>
    <t>Line of sight is poor to none and/or the angle of the railway and road is significantly less or more then 90 degrees</t>
  </si>
  <si>
    <t>REMOVED HAZARDS</t>
  </si>
  <si>
    <t>REASON</t>
  </si>
  <si>
    <t>DUPLICATE WITH 022</t>
  </si>
  <si>
    <t xml:space="preserve">Unit speeding / locating errors
Derailment
</t>
  </si>
  <si>
    <t>1.5</t>
  </si>
  <si>
    <t>14.6.2017</t>
  </si>
  <si>
    <t>Bridge risk workshop and other cleaning up</t>
  </si>
  <si>
    <t>Working arrengements for road traffic during construction of the trench under the highway (Uruguayn Yan)</t>
  </si>
  <si>
    <t>Insufficient ground surveys around bridge structures</t>
  </si>
  <si>
    <t>Design is based on assumptions. Problems e.x.: collapse of casting mold.
Effects on project timetable and costs</t>
  </si>
  <si>
    <t>Ground surveys of the pre-engineerin phase II</t>
  </si>
  <si>
    <t>Damaging surrounding structures
Trafic delays</t>
  </si>
  <si>
    <t>The number of bridge and skill structures in the project is significant</t>
  </si>
  <si>
    <t>Demanding structures, it is likely that some problems occur
Effects on project timetable and costs</t>
  </si>
  <si>
    <t>Tensioned bridge structure</t>
  </si>
  <si>
    <t>Know-how for tensioned bridge structures is limited or unavailable
Effects on project timetable and costs</t>
  </si>
  <si>
    <t>Element bridges are preferred and the number of bridge types are limited
Level crossings are kept</t>
  </si>
  <si>
    <t>Old track embankment can't be used to transport elements</t>
  </si>
  <si>
    <t>Old track embankment is not stable enough or not available
Effects on project timetable and costs</t>
  </si>
  <si>
    <t>Elements or ready-mixed concrete can't be transported to construction site
Effects on project timetable and costs</t>
  </si>
  <si>
    <t>Rolling stock in fire inside trench or tunnel section
Combustion gases causes health issues</t>
  </si>
  <si>
    <t>Passenger stations inside the tunnel section</t>
  </si>
  <si>
    <t>Diesel powered locomotives causes exhaust gases
Health issues</t>
  </si>
  <si>
    <t>1.6</t>
  </si>
  <si>
    <t>15.6.2017</t>
  </si>
  <si>
    <t>Trench risk workshop</t>
  </si>
  <si>
    <t>Trench
15.6.2017</t>
  </si>
  <si>
    <t>Draining of the trench</t>
  </si>
  <si>
    <t>Damage to structures / anchoring outside the railway area
Effects on project timetable and costs</t>
  </si>
  <si>
    <t>A) Ensuring constant power output for pumps
B) Redundancy</t>
  </si>
  <si>
    <t>Speed at most 50 km/h</t>
  </si>
  <si>
    <t>Cables, pipes, severs and other structures below ground level</t>
  </si>
  <si>
    <t>Cables, pipes, severs and other structures are unknown, damage in construction
Effects on project timetable and costs</t>
  </si>
  <si>
    <t>Transporting large amount of mass in urban environment</t>
  </si>
  <si>
    <t>Traffic accident, noice from the trucks, congestation.</t>
  </si>
  <si>
    <t>A) Transportation plan for construction traffic
B) Construction site plan</t>
  </si>
  <si>
    <t>Draining is not effective to drain the trench especially with pumps if gravity draining is not possible. / Pumps not working during power out
Traffic delays</t>
  </si>
  <si>
    <t>1.7</t>
  </si>
  <si>
    <t>27.6.2017</t>
  </si>
  <si>
    <t>Categorizing hazards</t>
  </si>
  <si>
    <t>Environment and social</t>
  </si>
  <si>
    <t>DUPLICATE WITH 013</t>
  </si>
  <si>
    <t>Walking on the tracks
Stations and platforms in rural areas are used for accommodation, parking and other activities
Railway area is not physically or visually separated from surrounding area</t>
  </si>
  <si>
    <t>Breaking, demolishing or stealing construction equipment or material or track equipment
Impact on cost and timetable</t>
  </si>
  <si>
    <t>Level crossing area is not defined and clearly sepatared</t>
  </si>
  <si>
    <t>TRENCH</t>
  </si>
  <si>
    <t>Not enough information from ground surveys</t>
  </si>
  <si>
    <t>M31) Inspection and placing in use processes for rolling stock</t>
  </si>
  <si>
    <t>DUPLICATE WITH 009</t>
  </si>
  <si>
    <t>DUPLICATE WITH 019</t>
  </si>
  <si>
    <t>DUPLICATE WITH 032</t>
  </si>
  <si>
    <r>
      <t>1 Very Unlikely</t>
    </r>
    <r>
      <rPr>
        <sz val="12"/>
        <rFont val="Calibri"/>
        <family val="2"/>
        <scheme val="minor"/>
      </rPr>
      <t xml:space="preserve">
Occurs less than once per 50 years. 
</t>
    </r>
  </si>
  <si>
    <r>
      <t>2 Unlikely</t>
    </r>
    <r>
      <rPr>
        <sz val="12"/>
        <rFont val="Calibri"/>
        <family val="2"/>
        <scheme val="minor"/>
      </rPr>
      <t xml:space="preserve">
Occurs at least  once per 50 years</t>
    </r>
  </si>
  <si>
    <t>Measures must be planned and implemented</t>
  </si>
  <si>
    <t>Immediate measures must be planned and implemented</t>
  </si>
  <si>
    <t>Acceptable risk, follow up if necessary</t>
  </si>
  <si>
    <t>Handling contaminated soil in the construction or maintenance.
Processing contaminated soil is expensive. Work safety and health issues and environment impact.</t>
  </si>
  <si>
    <t>1.8</t>
  </si>
  <si>
    <t>28.6.2017</t>
  </si>
  <si>
    <t>Small changes to hazards</t>
  </si>
  <si>
    <t>Delays to road traffic</t>
  </si>
  <si>
    <t>1.9</t>
  </si>
  <si>
    <t>29.6.2017</t>
  </si>
  <si>
    <t>Minor injury, 
sick leave under 5 days</t>
  </si>
  <si>
    <t>Minor accident 
Rail traffic delay less than 4 hours or major road closed for 1 hour</t>
  </si>
  <si>
    <t>Moderate traffic accident
Rail traffic delay less than 8 hours or major road closed for 4 hours</t>
  </si>
  <si>
    <t>Significant traffic accident
Rail traffic delay less than 12 hours or major road closed for 8 hours</t>
  </si>
  <si>
    <t>Severe traffic accident
Rail traffic delay over 16 hours or major road closed for 12 hours</t>
  </si>
  <si>
    <t>ROAD, STREET AND GEO
6.6.2017</t>
  </si>
  <si>
    <t>RAIL TRACK AND OPERATION
7.6.2017</t>
  </si>
  <si>
    <t>BRIDGE
14.6.2017</t>
  </si>
  <si>
    <t>TRENCH
15.6.2017</t>
  </si>
  <si>
    <t>PARTIALLY IMPLEMENTED</t>
  </si>
  <si>
    <t>LIFE CYCLE PHASE</t>
  </si>
  <si>
    <t>STATE OF MEASURES</t>
  </si>
  <si>
    <t>TIMETABLE AND COST</t>
  </si>
  <si>
    <t>RAILWAY SYSTEM</t>
  </si>
  <si>
    <t>WORK SAFETY</t>
  </si>
  <si>
    <t>ENVIRONMENT AND SOCIAL</t>
  </si>
  <si>
    <t>Number of identifyed hazards</t>
  </si>
  <si>
    <t>COLOR CODES</t>
  </si>
  <si>
    <t>2.0</t>
  </si>
  <si>
    <t>30.6.2017</t>
  </si>
  <si>
    <t>2.1</t>
  </si>
  <si>
    <t>19.7.2017</t>
  </si>
  <si>
    <t>Severe impact on timetable or costs
&gt; 1 month delay in project or 
&gt; 5 000 000 $ cost</t>
  </si>
  <si>
    <t>Significant impact on timetable or costs
&gt; 2 weeks delay in project or 
&gt; 500 000 $ cost</t>
  </si>
  <si>
    <t>Minor impact on timetable or costs
&lt; 1 weeks delay or 
&lt; 100 000 $</t>
  </si>
  <si>
    <t>Severe property damage
&gt; 1 000 000 $</t>
  </si>
  <si>
    <t>Significant property damage
&gt; 200 000 $</t>
  </si>
  <si>
    <t>Moderate property damage
&gt; 100 000 $</t>
  </si>
  <si>
    <t>Minor property damage
&gt; 50 000 $</t>
  </si>
  <si>
    <t>Negligible property damage
&gt; 10 000 $</t>
  </si>
  <si>
    <t>Negligible impact on timetable or costs
&gt; 1 day or 
&gt; 50 000 $</t>
  </si>
  <si>
    <t>SEVERITY OF CONSEQUENCES</t>
  </si>
  <si>
    <t>PROBABILITY</t>
  </si>
  <si>
    <t>LKSur</t>
  </si>
  <si>
    <t>Nicolas Rehermann</t>
  </si>
  <si>
    <t>Gabriel dos Santos</t>
  </si>
  <si>
    <t>Environment</t>
  </si>
  <si>
    <t>Gervasio Gonzalez</t>
  </si>
  <si>
    <t>Gisele Píngaro</t>
  </si>
  <si>
    <t>CSI</t>
  </si>
  <si>
    <t>Roads and Transportation</t>
  </si>
  <si>
    <t>Agustin Casares</t>
  </si>
  <si>
    <t>Santiago Symonds</t>
  </si>
  <si>
    <t>Hydraulics and Environment</t>
  </si>
  <si>
    <t xml:space="preserve">Santiago Urrestarazu </t>
  </si>
  <si>
    <t>Transport planning, traffic studies and traffic models</t>
  </si>
  <si>
    <t>ENVIRONMENT with 
LKSur
29.6.2017</t>
  </si>
  <si>
    <t>ROAD, WATER, ENVIRONMENT
CSI expert interview
30.6.2017</t>
  </si>
  <si>
    <t>Updated risk matrix according to Jorge Setelich comments, workshops and overview</t>
  </si>
  <si>
    <t>2.2</t>
  </si>
  <si>
    <t>Kai Kiihtelys</t>
  </si>
  <si>
    <t>Signalling</t>
  </si>
  <si>
    <t>SIGNALLING
10.8.2017</t>
  </si>
  <si>
    <t xml:space="preserve">Damage to infrastructure or rolling stock can't operate at the speed of 80 km/h
Derailment and/or traffic delays for other rolling stock
</t>
  </si>
  <si>
    <t>DUPLICATE WITH 027</t>
  </si>
  <si>
    <t>Operation rules and training in normal situation and in contingency situation are insufficient for the operation of the new train control system</t>
  </si>
  <si>
    <t>Collions accidents, derailments and accidents to persons caused by rolling stock in motion and level-crossing accidents</t>
  </si>
  <si>
    <t>Some of the trains have ATP and some don't have ATP</t>
  </si>
  <si>
    <t>Training for the new signalling system takes time and requires the final operation rulebook
Impact on projects timetable</t>
  </si>
  <si>
    <t>Unit speed and signalling messages are not controlled by ATP
Collision</t>
  </si>
  <si>
    <t>System changes are not managed for safety and functionally
Safety and functional issues</t>
  </si>
  <si>
    <t>COMMISSIONING</t>
  </si>
  <si>
    <t>Signalling system changes after commissioning</t>
  </si>
  <si>
    <t>Resources and competence for commissioning in multiple locations at the same time</t>
  </si>
  <si>
    <t>Not enough resources for commissioning or not enough competence to chech the system before use
Impact on timetable and/or safety issues</t>
  </si>
  <si>
    <t>Operation rulebook is not ready for the commissioning and for the training</t>
  </si>
  <si>
    <t>Signalling
10.8.2017</t>
  </si>
  <si>
    <t>15.8.2017</t>
  </si>
  <si>
    <t>Bridge
15.8.2017</t>
  </si>
  <si>
    <t>Current steel bridge materials</t>
  </si>
  <si>
    <t>Material properties and corrosion levels are not known.
Bridge collapses during use</t>
  </si>
  <si>
    <t>Samples of the bridge materials</t>
  </si>
  <si>
    <t>Current steel bridge rivet</t>
  </si>
  <si>
    <t>Condition of the rivet connections are not known.
Bridge collapses during use</t>
  </si>
  <si>
    <t>Inspection of all rivet connections</t>
  </si>
  <si>
    <t>Current steel bridges are founded on stone abuntments</t>
  </si>
  <si>
    <t>Condition of stone abuntments are not know
Damage to bridge structures</t>
  </si>
  <si>
    <t>Other old abuntmens</t>
  </si>
  <si>
    <t>Condition of abuntments are not know
Bridge collapses during use</t>
  </si>
  <si>
    <t>New abuntmens for small bridges</t>
  </si>
  <si>
    <t>A bridge that is difficult to reach</t>
  </si>
  <si>
    <t>Bridge risk workshop</t>
  </si>
  <si>
    <t>2.3</t>
  </si>
  <si>
    <t>16.8.2017</t>
  </si>
  <si>
    <t>Construction and maintenance</t>
  </si>
  <si>
    <t>Moderate impact on timetable or costs
&gt; 1 week delay in project or 
&gt; 200 000 $ cost</t>
  </si>
  <si>
    <t>Jorma Paananen</t>
  </si>
  <si>
    <t>Fimpec</t>
  </si>
  <si>
    <t>Construction and Maintenance</t>
  </si>
  <si>
    <t>Tero Savolainen</t>
  </si>
  <si>
    <t>Jooel Juntunen</t>
  </si>
  <si>
    <t>CONSTRUCTION AND MAINTENANCE
16.8.2017</t>
  </si>
  <si>
    <t>Construction and Maintenance
16.7.2017</t>
  </si>
  <si>
    <t>Quality requirements for design and construction are missing</t>
  </si>
  <si>
    <t>National quideline for quality requirements (procedures, limits etc.) are missing
Quality assurance or commissioning are not possible</t>
  </si>
  <si>
    <t>Defining quality requirements for detail design and construction phase</t>
  </si>
  <si>
    <t>Availability, storage and quality of materials (eg rail, sleepers, points, signalling)</t>
  </si>
  <si>
    <t xml:space="preserve">
The materials required by the project are not available to the required extent or they do not meet the requirements
Effects on project timetable and costs</t>
  </si>
  <si>
    <t>Weather conditions (heavy rain, storms)</t>
  </si>
  <si>
    <t>Damage to construction site road or support structure
Effects on project timetable and costs</t>
  </si>
  <si>
    <t>Availability of manpower</t>
  </si>
  <si>
    <t>Competence of manpower</t>
  </si>
  <si>
    <t>Availability of local manpower and strong unions (strikes)
Effects on project timetable and costs</t>
  </si>
  <si>
    <t>Competence of local manpower is not on the required level
Effects on project timetable and costs, quality issues</t>
  </si>
  <si>
    <t>Starting of material sourcing as soon as possible</t>
  </si>
  <si>
    <t>Safety and operation plan
Mapping of the risk areas</t>
  </si>
  <si>
    <t>Study of the current situation, list of the critical flood areas and measures.</t>
  </si>
  <si>
    <t>List of railway level crossings' properties and measures.
Defining regulation and rules for moving in railway area
Public meetings, education and information of the railway
Alarm time of the signaling device has to be optimized</t>
  </si>
  <si>
    <t>Passage for pedestrians on the bridge
Defining regulation and rules for moving in railway area
Public meetings, education and information of the railway</t>
  </si>
  <si>
    <t>Work area plan
Covering signaling cables (heavy cover, cover openable only with special tools etc)
Camera surveillance as needed</t>
  </si>
  <si>
    <t>List of railway level crossings' properties and measures.</t>
  </si>
  <si>
    <t>Defining maintenance standards
Defining roles, responsibilities and competence for all parties in railway system</t>
  </si>
  <si>
    <t>Defining principles of railway marking
Defining maintenance standards</t>
  </si>
  <si>
    <t>Width of the trench should allow avoidance of the rolling stock in an emergency</t>
  </si>
  <si>
    <t>Fall protection along the trench
Design of the support beam / fenching the support beam reaching over the trech to prevent people from crossing trench</t>
  </si>
  <si>
    <t>Draining with gravity
Draining with pumps if gravity is not applicable. Ensuring constant power output for pumps and redundancy
Draining with pumps or gravity during construction</t>
  </si>
  <si>
    <t>Fall protection along the trench</t>
  </si>
  <si>
    <t>Ensuring enough resources for bridge and skill structures</t>
  </si>
  <si>
    <t>Ensuring enough expertize for tensioned bridge structures</t>
  </si>
  <si>
    <t>Training plan and plan for the commissioning</t>
  </si>
  <si>
    <t>Operation rulebook
Training plan and plan for the commissioning</t>
  </si>
  <si>
    <t>22.8.2017</t>
  </si>
  <si>
    <t>2.4</t>
  </si>
  <si>
    <t>Project risks</t>
  </si>
  <si>
    <t>PROJECT RISKS
22.8.2017</t>
  </si>
  <si>
    <t>Tiina Kiuru</t>
  </si>
  <si>
    <t>Specialist</t>
  </si>
  <si>
    <t>23.8.2017</t>
  </si>
  <si>
    <t>2.5</t>
  </si>
  <si>
    <t>Road and street risk workshop</t>
  </si>
  <si>
    <t>ROAD AND STREET
23.8.2017</t>
  </si>
  <si>
    <t>Harju Outi</t>
  </si>
  <si>
    <t>Social and environment</t>
  </si>
  <si>
    <t>Behaviour in level crossings, safety culture</t>
  </si>
  <si>
    <t>Number of level crossings especially in centre of Montevideo</t>
  </si>
  <si>
    <t>Road and street 23.8.2017</t>
  </si>
  <si>
    <t>Some special needs for level crossings maybe unknown</t>
  </si>
  <si>
    <t>Animal routes, factory or other private needs
Insufficient safety equipment for the level crossing</t>
  </si>
  <si>
    <t>Almost 240 level crossings</t>
  </si>
  <si>
    <t>Type drawings of the level crossings includes middle platform between lanes.</t>
  </si>
  <si>
    <t>Speed limit 60 km/h for train traffic in city area.
Almost 240 level crossings</t>
  </si>
  <si>
    <t>Measures for fault situations
Maintenance plan</t>
  </si>
  <si>
    <t>List of railway level crossings' properties and measures.
Measures for fault situations
Maintenance plan</t>
  </si>
  <si>
    <t>Damage to the level crossing markings or safety equipment
Accidents to persons caused by rolling stock in motion</t>
  </si>
  <si>
    <t>Vehicle gets stuck in between barries
Accidents to persons caused by rolling stock in motion</t>
  </si>
  <si>
    <t>Double barries on some level crossings</t>
  </si>
  <si>
    <t>Study of the current situation</t>
  </si>
  <si>
    <t>Public meetings and additional surveys if needed</t>
  </si>
  <si>
    <t>Defining maintenance standards
Operation rules for dangerous goods accidents</t>
  </si>
  <si>
    <t>2.6</t>
  </si>
  <si>
    <t>24.8.2017</t>
  </si>
  <si>
    <t>Embankment settlement test
Using geogrid structure
Defining maintenance standards</t>
  </si>
  <si>
    <t>Some surveys have been done and more surveys and survey plans will be / is been done</t>
  </si>
  <si>
    <t>Ground and perch water level unknown</t>
  </si>
  <si>
    <t>Geo
24.8.2017</t>
  </si>
  <si>
    <t>Structual layers are too thin, bearing capacity is insufficient
Trafic delays because of speed limits and more need for maintenance. Ultimately derailment.</t>
  </si>
  <si>
    <t>No tunnel section for passanger station</t>
  </si>
  <si>
    <t>Anchoring and constructing the support wall</t>
  </si>
  <si>
    <t>Subground and material bearing capacity unknown</t>
  </si>
  <si>
    <t>Increasing thickness of the structual layers
Stabilization of the subground
Bearing capacity test
Quality assurance for the material</t>
  </si>
  <si>
    <t>TRENCH AND TRACK</t>
  </si>
  <si>
    <t>Work area plan and safety plan</t>
  </si>
  <si>
    <t>List of railway level crossings' properties and measures. 
Fencing, tracks on a higher/lower level, dikes and other structural means
Defining regulation and rules for moving in railway area
Public meetings, education and information of the railway</t>
  </si>
  <si>
    <t>Simulations has been made in southern rural areas
Many level crossings are preserved.</t>
  </si>
  <si>
    <t>Geotechnics and rail workshop and finalizing hazard record</t>
  </si>
  <si>
    <t>Reginal planning zones are known.</t>
  </si>
  <si>
    <t>Lazer scanning by air has been done.</t>
  </si>
  <si>
    <t>Passages for pedestrians planned</t>
  </si>
  <si>
    <t>Recovery time is increased and safety is compromised
Delay to train traffic</t>
  </si>
  <si>
    <t>Geometry and traffic planning has considered the risk as much as possible.</t>
  </si>
  <si>
    <t>Additional ground surveys in construction design</t>
  </si>
  <si>
    <t>Additional ground and perch water level surveys</t>
  </si>
  <si>
    <t>Surveys of cables and other structures and cable scanning before digging</t>
  </si>
  <si>
    <t>Water proof structure
Additional ground and perch water level surveys</t>
  </si>
  <si>
    <t>MTOP and AFE have had conversations and cooperation with Montevideo and Canelones municipalities especially concerning Metropolitan area</t>
  </si>
  <si>
    <t xml:space="preserve">Maintain cooperation with municipalities and other authorities during the whole project </t>
  </si>
  <si>
    <t>2.7</t>
  </si>
  <si>
    <t>28.8.2017</t>
  </si>
  <si>
    <t>LKSur
GoU
CSI</t>
  </si>
  <si>
    <t>LKSur
GoU</t>
  </si>
  <si>
    <t>GoU</t>
  </si>
  <si>
    <t>GEOTECHNICS</t>
  </si>
  <si>
    <t>2.8</t>
  </si>
  <si>
    <t>1.9.2017</t>
  </si>
  <si>
    <t>Changes from comments (A.M. 30.8.2017)</t>
  </si>
  <si>
    <t xml:space="preserve">Some flood areas are know, not fully implemented (VR Track Oy). </t>
  </si>
  <si>
    <t>First draft of the maintenance standards has been done (VR Track Oy)</t>
  </si>
  <si>
    <t xml:space="preserve">List of railway level crossings' properties and measures and type designs has been done. (VR Track Oy)
Fencing almost all the along track
</t>
  </si>
  <si>
    <t>List of railway level crossings' properties and measures and type designs has been done. (VR Track Oy)</t>
  </si>
  <si>
    <t>Management of contingency / deviation situations is not planned (broken infrastruckture, broken rolling stock, accidents etc.)</t>
  </si>
  <si>
    <t>EN-standards have been adobted.</t>
  </si>
  <si>
    <t>Some embankment settlement test have been done. Tests failed.
First draft of the maintenance standards has been done. (VR Track Oy)</t>
  </si>
  <si>
    <t>Constructing demanding / special skill structures in a narrow urban environment:
- piling
- transportation and lifting of elements</t>
  </si>
  <si>
    <t>Construction quality standards defined partly in pre-engineering (VR Track Oy).</t>
  </si>
  <si>
    <t>Competence requirements for the used manpower of the critical components and structures (e.x. bridge, points, signalling)</t>
  </si>
  <si>
    <t>3.0</t>
  </si>
  <si>
    <t>23.10.2017</t>
  </si>
  <si>
    <t>Railway Project, Pre-engineering phase 2</t>
  </si>
  <si>
    <t>GEO AND RAIL
24.9.2017</t>
  </si>
  <si>
    <t>List of railway level crossings' properties and measures. 
Environment Impact Assessment and permitting
Public meetings, education and information of the railway
Road traffic simulations</t>
  </si>
  <si>
    <t>Environment Impact Assessment and permitting</t>
  </si>
  <si>
    <t>List of identifyed buildings in railway area.
Environment Impact Assessment and permitting
Public meetings, education and information of the railway</t>
  </si>
  <si>
    <t>Mass balance analysis (input and output). Survey of locations, transportation and amount.
Environment Impact Assessment and permitting.</t>
  </si>
  <si>
    <t>Environment Impact Assessment and permitting
Surveys of cables and other structures and cable scanning before digging
Work and safety plan</t>
  </si>
  <si>
    <t>List of railway level crossings' properties and measures and type designs has been done. (VR Track Oy)
EIA in progress
Simulations of traffic has been done</t>
  </si>
  <si>
    <t>EIA in progress</t>
  </si>
  <si>
    <t>Vaikutukset liikennöintiin häiriötilantEIAsa
Accidents to persons caused by rolling stock in motion</t>
  </si>
  <si>
    <t>Railway Contractor</t>
  </si>
  <si>
    <t>Railway Contractor
LKSur</t>
  </si>
  <si>
    <t>Railway Contractor
GoU</t>
  </si>
  <si>
    <t xml:space="preserve">Establish a program to allow AFE improve the capacity (own capacity or Railway Contractor support capacity) to comply with Infrastructure role 
issues and review – study – adjust and approve the technical projects according the general schedule of new pulp plant project </t>
  </si>
  <si>
    <t>LKSur
Railway Contractor</t>
  </si>
  <si>
    <t>Agreement of the Railway Contractor and GoU
Dialogue with unions</t>
  </si>
  <si>
    <t>Defining roles, responsibilities and competence for all parties in railway system
Safety management system for Infrastructure Manager and Railway Operator</t>
  </si>
  <si>
    <t>GoU, Railway Operator and Infrastructure Manager
GoU, Railway Operator and Infrastructure Manager</t>
  </si>
  <si>
    <t>VR Track Oy
GoU, Railway Operator and Infrastructure Manager</t>
  </si>
  <si>
    <t>GoU, Railway Operator and Infrastructure Manager</t>
  </si>
  <si>
    <t>Defining roles, responsibilities and competence for all parties in railway system
Safety management system for Infrastructure Manager and Railway Operator
Inspection guideline for rolling stock</t>
  </si>
  <si>
    <t>Infrastructure Manager</t>
  </si>
  <si>
    <t>Safety management system for Infrastructure Manager and Railway Operator</t>
  </si>
  <si>
    <t>GoU
Railway Operator   Infrastructure Manager
Railway Contractor</t>
  </si>
  <si>
    <t>Critical railway markings are missing</t>
  </si>
  <si>
    <t>Prosedures for the modification of the Signalling System</t>
  </si>
  <si>
    <t>Final version for phase 2 (only terminological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</si>
</sst>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00"/>
    <numFmt numFmtId="166" formatCode="m/d/yyyy"/>
  </numFmts>
  <fonts count="56" x14ac:knownFonts="1">
    <font>
      <sz val="10"/>
      <name val="Arial"/>
    </font>
    <font>
      <sz val="10"/>
      <name val="Arial"/>
      <family val="2"/>
    </font>
    <font>
      <sz val="8"/>
      <name val="Arial"/>
      <family val="2"/>
    </font>
    <font>
      <sz val="8"/>
      <name val="Arial"/>
      <family val="2"/>
    </font>
    <font>
      <sz val="8"/>
      <name val="Arial"/>
      <family val="2"/>
    </font>
    <font>
      <b/>
      <sz val="12"/>
      <name val="Calibri"/>
      <family val="2"/>
      <scheme val="minor"/>
    </font>
    <font>
      <b/>
      <sz val="14"/>
      <name val="Calibri"/>
      <family val="2"/>
      <scheme val="minor"/>
    </font>
    <font>
      <sz val="10"/>
      <name val="Calibri"/>
      <family val="2"/>
      <scheme val="minor"/>
    </font>
    <font>
      <sz val="9"/>
      <name val="Calibri"/>
      <family val="2"/>
      <scheme val="minor"/>
    </font>
    <font>
      <b/>
      <sz val="8"/>
      <name val="Calibri"/>
      <family val="2"/>
      <scheme val="minor"/>
    </font>
    <font>
      <sz val="8"/>
      <name val="Calibri"/>
      <family val="2"/>
      <scheme val="minor"/>
    </font>
    <font>
      <b/>
      <sz val="11"/>
      <color indexed="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sz val="10"/>
      <name val="Calibri"/>
      <family val="2"/>
    </font>
    <font>
      <b/>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scheme val="minor"/>
    </font>
    <font>
      <b/>
      <sz val="9"/>
      <name val="Calibri"/>
      <family val="2"/>
      <scheme val="minor"/>
    </font>
    <font>
      <b/>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Calibri"/>
      <family val="2"/>
      <scheme val="minor"/>
    </font>
    <font>
      <sz val="12"/>
      <name val="Calibri"/>
      <family val="2"/>
      <scheme val="minor"/>
    </font>
    <font>
      <sz val="12"/>
      <name val="Calibri"/>
      <family val="2"/>
    </font>
    <font>
      <sz val="10"/>
      <color theme="1"/>
      <name val="Calibri"/>
      <family val="2"/>
      <scheme val="minor"/>
    </font>
    <font>
      <sz val="11"/>
      <name val="Calibri"/>
      <family val="2"/>
      <scheme val="minor"/>
    </font>
    <font>
      <b/>
      <sz val="12"/>
      <color rgb="FF0070C0"/>
      <name val="Calibri"/>
      <family val="2"/>
      <scheme val="minor"/>
    </font>
    <font>
      <b/>
      <sz val="12"/>
      <color rgb="FF00B0F0"/>
      <name val="Calibri"/>
      <family val="2"/>
      <scheme val="minor"/>
    </font>
    <font>
      <b/>
      <sz val="10"/>
      <color rgb="FF000000"/>
      <name val="Calibri"/>
      <family val="2"/>
    </font>
    <font>
      <sz val="10"/>
      <color theme="1"/>
      <name val="Calibri"/>
      <family val="2"/>
      <scheme val="minor"/>
    </font>
    <font>
      <b/>
      <sz val="10"/>
      <color rgb="FF000000"/>
      <name val="Calibri"/>
      <family val="2"/>
    </font>
    <font>
      <b/>
      <sz val="10"/>
      <color theme="1"/>
      <name val="Calibri"/>
      <family val="2"/>
      <scheme val="minor"/>
    </font>
  </fonts>
  <fills count="4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
      <patternFill patternType="solid">
        <fgColor indexed="53"/>
        <bgColor indexed="64"/>
      </patternFill>
    </fill>
    <fill>
      <patternFill patternType="solid">
        <fgColor theme="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339966"/>
        <bgColor indexed="64"/>
      </patternFill>
    </fill>
    <fill>
      <patternFill patternType="solid">
        <fgColor rgb="FFFFFFFF"/>
        <bgColor indexed="64"/>
      </patternFill>
    </fill>
    <fill>
      <patternFill patternType="solid">
        <fgColor rgb="FFCCFFCC"/>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34998626667073579"/>
      </left>
      <right style="thin">
        <color theme="1" tint="0.34998626667073579"/>
      </right>
      <top style="thin">
        <color theme="1" tint="0.34998626667073579"/>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s>
  <cellStyleXfs count="43">
    <xf numFmtId="0" fontId="0" fillId="0" borderId="0"/>
    <xf numFmtId="0" fontId="1" fillId="0" borderId="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7" borderId="0" applyNumberFormat="0" applyBorder="0" applyAlignment="0" applyProtection="0"/>
    <xf numFmtId="0" fontId="30" fillId="11" borderId="0" applyNumberFormat="0" applyBorder="0" applyAlignment="0" applyProtection="0"/>
    <xf numFmtId="0" fontId="31" fillId="28" borderId="18" applyNumberFormat="0" applyAlignment="0" applyProtection="0"/>
    <xf numFmtId="0" fontId="32" fillId="29" borderId="19" applyNumberFormat="0" applyAlignment="0" applyProtection="0"/>
    <xf numFmtId="0" fontId="33" fillId="0" borderId="0" applyNumberFormat="0" applyFill="0" applyBorder="0" applyAlignment="0" applyProtection="0"/>
    <xf numFmtId="0" fontId="34" fillId="12" borderId="0" applyNumberFormat="0" applyBorder="0" applyAlignment="0" applyProtection="0"/>
    <xf numFmtId="0" fontId="35" fillId="0" borderId="20" applyNumberFormat="0" applyFill="0" applyAlignment="0" applyProtection="0"/>
    <xf numFmtId="0" fontId="36" fillId="0" borderId="21" applyNumberFormat="0" applyFill="0" applyAlignment="0" applyProtection="0"/>
    <xf numFmtId="0" fontId="37" fillId="0" borderId="22" applyNumberFormat="0" applyFill="0" applyAlignment="0" applyProtection="0"/>
    <xf numFmtId="0" fontId="37" fillId="0" borderId="0" applyNumberFormat="0" applyFill="0" applyBorder="0" applyAlignment="0" applyProtection="0"/>
    <xf numFmtId="0" fontId="38" fillId="15" borderId="18" applyNumberFormat="0" applyAlignment="0" applyProtection="0"/>
    <xf numFmtId="0" fontId="39" fillId="0" borderId="23" applyNumberFormat="0" applyFill="0" applyAlignment="0" applyProtection="0"/>
    <xf numFmtId="0" fontId="40" fillId="30" borderId="0" applyNumberFormat="0" applyBorder="0" applyAlignment="0" applyProtection="0"/>
    <xf numFmtId="0" fontId="1" fillId="31" borderId="24" applyNumberFormat="0" applyFont="0" applyAlignment="0" applyProtection="0"/>
    <xf numFmtId="0" fontId="41" fillId="28" borderId="25" applyNumberFormat="0" applyAlignment="0" applyProtection="0"/>
    <xf numFmtId="0" fontId="42" fillId="0" borderId="0" applyNumberFormat="0" applyFill="0" applyBorder="0" applyAlignment="0" applyProtection="0"/>
    <xf numFmtId="0" fontId="43" fillId="0" borderId="26" applyNumberFormat="0" applyFill="0" applyAlignment="0" applyProtection="0"/>
    <xf numFmtId="0" fontId="44" fillId="0" borderId="0" applyNumberFormat="0" applyFill="0" applyBorder="0" applyAlignment="0" applyProtection="0"/>
  </cellStyleXfs>
  <cellXfs count="222">
    <xf numFmtId="0" fontId="0" fillId="0" borderId="0" xfId="0"/>
    <xf numFmtId="0" fontId="6" fillId="6" borderId="0" xfId="0" applyFont="1" applyFill="1" applyAlignment="1"/>
    <xf numFmtId="0" fontId="7" fillId="0" borderId="0" xfId="0" applyFont="1"/>
    <xf numFmtId="0" fontId="8" fillId="6" borderId="0" xfId="0" applyFont="1" applyFill="1" applyAlignment="1"/>
    <xf numFmtId="0" fontId="9" fillId="0" borderId="0" xfId="0" applyFont="1" applyFill="1"/>
    <xf numFmtId="0" fontId="10" fillId="0" borderId="0" xfId="0" applyFont="1" applyAlignment="1">
      <alignment horizontal="left"/>
    </xf>
    <xf numFmtId="0" fontId="7" fillId="6" borderId="0" xfId="0" applyFont="1" applyFill="1"/>
    <xf numFmtId="0" fontId="7" fillId="6" borderId="0" xfId="0" applyFont="1" applyFill="1" applyAlignment="1">
      <alignment vertical="top"/>
    </xf>
    <xf numFmtId="0" fontId="7" fillId="6" borderId="0" xfId="0" applyFont="1" applyFill="1" applyAlignment="1">
      <alignment horizontal="left" vertical="top"/>
    </xf>
    <xf numFmtId="0" fontId="10" fillId="6" borderId="0" xfId="0" applyFont="1" applyFill="1"/>
    <xf numFmtId="0" fontId="8" fillId="0" borderId="0" xfId="0" applyFont="1" applyBorder="1"/>
    <xf numFmtId="0" fontId="12" fillId="0" borderId="0"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14" fontId="12" fillId="0" borderId="0" xfId="0" applyNumberFormat="1"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xf numFmtId="14" fontId="12" fillId="0" borderId="0" xfId="0" applyNumberFormat="1" applyFont="1" applyFill="1" applyAlignment="1">
      <alignment horizontal="center" vertical="center" wrapText="1"/>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7" fillId="0" borderId="0" xfId="0" applyFont="1" applyFill="1" applyBorder="1" applyAlignment="1">
      <alignment horizontal="left" vertical="center" wrapText="1"/>
    </xf>
    <xf numFmtId="14" fontId="12" fillId="0" borderId="0" xfId="0" applyNumberFormat="1" applyFont="1" applyFill="1" applyAlignment="1">
      <alignment horizontal="left" vertical="center" wrapText="1"/>
    </xf>
    <xf numFmtId="0" fontId="12" fillId="0" borderId="0" xfId="0" applyNumberFormat="1" applyFont="1" applyFill="1" applyAlignment="1">
      <alignment horizontal="center" vertical="center" wrapText="1"/>
    </xf>
    <xf numFmtId="0" fontId="7" fillId="0" borderId="0" xfId="0" applyFont="1" applyAlignment="1">
      <alignment horizontal="center" vertical="center"/>
    </xf>
    <xf numFmtId="0" fontId="15" fillId="0" borderId="0" xfId="0" applyFont="1" applyFill="1" applyBorder="1" applyAlignment="1">
      <alignment horizontal="center" vertical="center" wrapText="1"/>
    </xf>
    <xf numFmtId="0" fontId="11" fillId="6" borderId="0" xfId="0" applyFont="1" applyFill="1" applyAlignment="1"/>
    <xf numFmtId="0" fontId="7" fillId="0" borderId="0" xfId="0" applyFont="1" applyFill="1" applyBorder="1" applyAlignment="1">
      <alignment horizontal="left" vertical="center"/>
    </xf>
    <xf numFmtId="165" fontId="13"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1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14" fontId="15" fillId="0" borderId="0" xfId="0" applyNumberFormat="1"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xf>
    <xf numFmtId="165" fontId="16" fillId="0" borderId="0" xfId="0" applyNumberFormat="1" applyFont="1" applyFill="1" applyBorder="1" applyAlignment="1">
      <alignment horizontal="center" vertical="center" wrapText="1"/>
    </xf>
    <xf numFmtId="165" fontId="13" fillId="0" borderId="0" xfId="0" applyNumberFormat="1" applyFont="1" applyFill="1" applyAlignment="1">
      <alignment horizontal="center" vertical="center" wrapText="1"/>
    </xf>
    <xf numFmtId="165" fontId="16" fillId="0" borderId="0" xfId="0" applyNumberFormat="1" applyFont="1" applyFill="1" applyAlignment="1">
      <alignment horizontal="center" vertical="center" wrapText="1"/>
    </xf>
    <xf numFmtId="0" fontId="7" fillId="0" borderId="0" xfId="0" quotePrefix="1" applyFont="1" applyFill="1" applyAlignment="1">
      <alignment horizontal="left" vertical="center" wrapText="1"/>
    </xf>
    <xf numFmtId="14" fontId="21" fillId="0" borderId="0" xfId="0" applyNumberFormat="1" applyFont="1" applyFill="1" applyAlignment="1">
      <alignment horizontal="center"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xf>
    <xf numFmtId="0" fontId="20" fillId="0" borderId="0" xfId="0" applyFont="1" applyFill="1" applyAlignment="1">
      <alignment horizontal="center" vertical="center"/>
    </xf>
    <xf numFmtId="165" fontId="20" fillId="0" borderId="0" xfId="0" applyNumberFormat="1" applyFont="1" applyFill="1" applyAlignment="1">
      <alignment horizontal="center" vertical="center" wrapText="1"/>
    </xf>
    <xf numFmtId="0" fontId="12" fillId="0" borderId="0" xfId="0" quotePrefix="1" applyFont="1" applyFill="1" applyBorder="1" applyAlignment="1">
      <alignment horizontal="center" vertical="center" wrapText="1"/>
    </xf>
    <xf numFmtId="0" fontId="19" fillId="0" borderId="0" xfId="0" applyFont="1"/>
    <xf numFmtId="0" fontId="17" fillId="0" borderId="0" xfId="0" applyFont="1" applyAlignment="1">
      <alignment horizontal="center" vertical="center"/>
    </xf>
    <xf numFmtId="0" fontId="0" fillId="8" borderId="0" xfId="0" applyFill="1"/>
    <xf numFmtId="0" fontId="7" fillId="8" borderId="0" xfId="0" applyFont="1" applyFill="1" applyAlignment="1">
      <alignment horizontal="left" vertical="top"/>
    </xf>
    <xf numFmtId="165" fontId="22" fillId="0" borderId="0" xfId="0" applyNumberFormat="1" applyFont="1" applyFill="1" applyAlignment="1">
      <alignment horizontal="center" vertical="center" wrapText="1"/>
    </xf>
    <xf numFmtId="14" fontId="23" fillId="0" borderId="0" xfId="0" applyNumberFormat="1" applyFont="1" applyFill="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0" xfId="0" applyFont="1" applyFill="1" applyAlignment="1">
      <alignment horizontal="center" vertical="center"/>
    </xf>
    <xf numFmtId="0" fontId="22" fillId="0" borderId="0" xfId="0" applyFont="1" applyFill="1" applyAlignment="1">
      <alignment horizontal="center" vertical="center"/>
    </xf>
    <xf numFmtId="0" fontId="7" fillId="0" borderId="0" xfId="0" applyFont="1" applyFill="1" applyAlignment="1">
      <alignment horizontal="left" vertical="center" wrapText="1"/>
    </xf>
    <xf numFmtId="14" fontId="25" fillId="0" borderId="0" xfId="0" applyNumberFormat="1" applyFont="1" applyFill="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11" fillId="6" borderId="0" xfId="0" applyFont="1" applyFill="1" applyAlignment="1">
      <alignment horizontal="right"/>
    </xf>
    <xf numFmtId="0" fontId="7" fillId="0" borderId="0" xfId="0" applyFont="1" applyFill="1"/>
    <xf numFmtId="0" fontId="17" fillId="0" borderId="1" xfId="1" applyFont="1" applyFill="1" applyBorder="1"/>
    <xf numFmtId="0" fontId="7" fillId="0" borderId="1" xfId="1" applyFont="1" applyFill="1" applyBorder="1"/>
    <xf numFmtId="0" fontId="17" fillId="0" borderId="1" xfId="1" applyFont="1" applyFill="1" applyBorder="1" applyAlignment="1">
      <alignment horizontal="center" vertical="center"/>
    </xf>
    <xf numFmtId="0" fontId="7" fillId="0" borderId="1" xfId="1" applyFont="1" applyFill="1" applyBorder="1" applyAlignment="1">
      <alignment horizontal="center" vertical="center"/>
    </xf>
    <xf numFmtId="0" fontId="18" fillId="0" borderId="0" xfId="0" applyFont="1" applyFill="1"/>
    <xf numFmtId="0" fontId="17" fillId="0" borderId="0" xfId="0" applyFont="1" applyFill="1" applyAlignment="1"/>
    <xf numFmtId="0" fontId="18" fillId="0" borderId="0" xfId="0" applyFont="1" applyFill="1" applyBorder="1" applyAlignment="1">
      <alignment horizontal="left"/>
    </xf>
    <xf numFmtId="49" fontId="7" fillId="0" borderId="0" xfId="0" applyNumberFormat="1" applyFont="1" applyFill="1" applyBorder="1" applyAlignment="1">
      <alignment horizontal="left" vertical="center"/>
    </xf>
    <xf numFmtId="0" fontId="7" fillId="0" borderId="0" xfId="0" applyFont="1" applyAlignment="1">
      <alignment wrapText="1"/>
    </xf>
    <xf numFmtId="0" fontId="7" fillId="0" borderId="0" xfId="0" applyFont="1" applyAlignment="1">
      <alignment horizontal="left" vertical="center" wrapText="1"/>
    </xf>
    <xf numFmtId="0" fontId="26" fillId="8" borderId="0" xfId="0" applyFont="1" applyFill="1" applyBorder="1" applyAlignment="1">
      <alignment vertical="center" wrapText="1"/>
    </xf>
    <xf numFmtId="0" fontId="27" fillId="8" borderId="0" xfId="0" applyFont="1" applyFill="1" applyBorder="1" applyAlignment="1">
      <alignment vertical="center" wrapText="1"/>
    </xf>
    <xf numFmtId="0" fontId="7" fillId="8" borderId="0" xfId="0" applyFont="1" applyFill="1" applyAlignment="1">
      <alignment horizontal="left" vertical="top"/>
    </xf>
    <xf numFmtId="0" fontId="45" fillId="0" borderId="0" xfId="0" applyFont="1" applyFill="1" applyBorder="1" applyAlignment="1" applyProtection="1">
      <alignment vertical="center" wrapText="1"/>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7" fillId="0" borderId="28" xfId="1" applyFont="1" applyFill="1" applyBorder="1"/>
    <xf numFmtId="0" fontId="7" fillId="0" borderId="16" xfId="1" applyFont="1" applyFill="1" applyBorder="1"/>
    <xf numFmtId="14" fontId="7" fillId="6" borderId="0" xfId="0" applyNumberFormat="1" applyFont="1" applyFill="1" applyAlignment="1">
      <alignment vertical="top"/>
    </xf>
    <xf numFmtId="0" fontId="7" fillId="6" borderId="0" xfId="0" applyFont="1" applyFill="1" applyAlignment="1">
      <alignment horizontal="right" vertical="top"/>
    </xf>
    <xf numFmtId="0" fontId="46" fillId="0" borderId="0" xfId="0" applyFont="1"/>
    <xf numFmtId="0" fontId="46" fillId="0" borderId="0" xfId="0" applyFont="1" applyAlignment="1">
      <alignment vertical="top" wrapText="1"/>
    </xf>
    <xf numFmtId="0" fontId="46" fillId="0" borderId="0" xfId="0" applyFont="1" applyAlignment="1">
      <alignment horizontal="left"/>
    </xf>
    <xf numFmtId="0" fontId="5" fillId="32" borderId="15" xfId="0" applyFont="1" applyFill="1" applyBorder="1" applyAlignment="1">
      <alignment vertical="top" wrapText="1"/>
    </xf>
    <xf numFmtId="0" fontId="5" fillId="32" borderId="0" xfId="0" applyFont="1" applyFill="1" applyBorder="1" applyAlignment="1">
      <alignment vertical="center" wrapText="1"/>
    </xf>
    <xf numFmtId="0" fontId="5" fillId="32" borderId="10" xfId="0" applyFont="1" applyFill="1" applyBorder="1" applyAlignment="1">
      <alignment vertical="center" wrapText="1"/>
    </xf>
    <xf numFmtId="0" fontId="5" fillId="32" borderId="15" xfId="0" applyFont="1" applyFill="1" applyBorder="1" applyAlignment="1">
      <alignment horizontal="left" vertical="center" wrapText="1"/>
    </xf>
    <xf numFmtId="0" fontId="5" fillId="32" borderId="2" xfId="0" applyFont="1" applyFill="1" applyBorder="1" applyAlignment="1">
      <alignment horizontal="left" vertical="center" wrapText="1"/>
    </xf>
    <xf numFmtId="0" fontId="46" fillId="2" borderId="1"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7" borderId="1"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2" borderId="11" xfId="0" applyFont="1" applyFill="1" applyBorder="1" applyAlignment="1">
      <alignment horizontal="center" vertical="center" wrapText="1"/>
    </xf>
    <xf numFmtId="0" fontId="46" fillId="3" borderId="5" xfId="0" applyFont="1" applyFill="1" applyBorder="1" applyAlignment="1">
      <alignment horizontal="center" vertical="center" wrapText="1"/>
    </xf>
    <xf numFmtId="0" fontId="46" fillId="7" borderId="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5" borderId="12"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6" fillId="5" borderId="13"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5" fillId="34" borderId="31" xfId="0" applyFont="1" applyFill="1" applyBorder="1" applyAlignment="1">
      <alignment vertical="center" wrapText="1"/>
    </xf>
    <xf numFmtId="0" fontId="5" fillId="34" borderId="17" xfId="0" applyFont="1" applyFill="1" applyBorder="1" applyAlignment="1">
      <alignment vertical="center" wrapText="1"/>
    </xf>
    <xf numFmtId="0" fontId="5" fillId="34" borderId="32" xfId="0" applyFont="1" applyFill="1" applyBorder="1" applyAlignment="1">
      <alignment vertical="center" wrapText="1"/>
    </xf>
    <xf numFmtId="0" fontId="45" fillId="0" borderId="0" xfId="0" applyFont="1" applyFill="1" applyBorder="1" applyAlignment="1">
      <alignment horizontal="center" vertical="center" textRotation="90" wrapText="1"/>
    </xf>
    <xf numFmtId="0" fontId="7" fillId="0" borderId="0" xfId="0" quotePrefix="1" applyFont="1"/>
    <xf numFmtId="166" fontId="12" fillId="0" borderId="0" xfId="0" applyNumberFormat="1" applyFont="1" applyFill="1" applyBorder="1" applyAlignment="1">
      <alignment horizontal="left" vertical="center" wrapText="1"/>
    </xf>
    <xf numFmtId="0" fontId="17" fillId="0" borderId="0" xfId="0" applyFont="1"/>
    <xf numFmtId="0" fontId="14" fillId="6" borderId="0" xfId="0" applyFont="1" applyFill="1" applyAlignment="1">
      <alignment horizontal="right" vertical="top"/>
    </xf>
    <xf numFmtId="0" fontId="14" fillId="6" borderId="0" xfId="0" applyFont="1" applyFill="1" applyAlignment="1">
      <alignment horizontal="left" vertical="top"/>
    </xf>
    <xf numFmtId="0" fontId="7" fillId="0" borderId="0" xfId="0" applyFont="1" applyFill="1" applyAlignment="1">
      <alignment horizontal="center"/>
    </xf>
    <xf numFmtId="0" fontId="46" fillId="32" borderId="1" xfId="0" applyFont="1" applyFill="1" applyBorder="1" applyAlignment="1">
      <alignment vertical="top" wrapText="1"/>
    </xf>
    <xf numFmtId="0" fontId="46" fillId="32" borderId="7" xfId="0" applyFont="1" applyFill="1" applyBorder="1" applyAlignment="1">
      <alignment vertical="top" wrapText="1"/>
    </xf>
    <xf numFmtId="164" fontId="46" fillId="32" borderId="1" xfId="0" applyNumberFormat="1" applyFont="1" applyFill="1" applyBorder="1" applyAlignment="1">
      <alignment horizontal="left" vertical="top" wrapText="1"/>
    </xf>
    <xf numFmtId="164" fontId="46" fillId="32" borderId="7" xfId="0" applyNumberFormat="1" applyFont="1" applyFill="1" applyBorder="1" applyAlignment="1">
      <alignment horizontal="left" vertical="top" wrapText="1"/>
    </xf>
    <xf numFmtId="0" fontId="46" fillId="32" borderId="29" xfId="0" applyFont="1" applyFill="1" applyBorder="1" applyAlignment="1">
      <alignment vertical="top" wrapText="1"/>
    </xf>
    <xf numFmtId="0" fontId="46" fillId="32" borderId="30" xfId="0" applyFont="1" applyFill="1" applyBorder="1" applyAlignment="1">
      <alignment vertical="top" wrapText="1"/>
    </xf>
    <xf numFmtId="0" fontId="45" fillId="0" borderId="0" xfId="0" applyFont="1" applyFill="1" applyBorder="1" applyAlignment="1">
      <alignment horizontal="left" textRotation="90" wrapText="1"/>
    </xf>
    <xf numFmtId="0" fontId="1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6" fillId="5" borderId="12"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46" fillId="7" borderId="1" xfId="0" applyFont="1" applyFill="1" applyBorder="1" applyAlignment="1">
      <alignment horizontal="left" vertical="center" wrapText="1"/>
    </xf>
    <xf numFmtId="0" fontId="46" fillId="4" borderId="7" xfId="0" applyFont="1" applyFill="1" applyBorder="1" applyAlignment="1">
      <alignment horizontal="left" vertical="center" wrapText="1"/>
    </xf>
    <xf numFmtId="0" fontId="7" fillId="8" borderId="0" xfId="0" applyFont="1" applyFill="1" applyAlignment="1">
      <alignment horizontal="left" vertical="top"/>
    </xf>
    <xf numFmtId="0" fontId="47" fillId="36" borderId="34" xfId="0" applyFont="1" applyFill="1" applyBorder="1" applyAlignment="1">
      <alignment horizontal="left" vertical="center" wrapText="1"/>
    </xf>
    <xf numFmtId="0" fontId="47" fillId="36" borderId="36"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Border="1" applyAlignment="1">
      <alignment horizontal="center" vertical="center"/>
    </xf>
    <xf numFmtId="0" fontId="48" fillId="0" borderId="0" xfId="0" applyNumberFormat="1" applyFont="1" applyFill="1" applyBorder="1" applyAlignment="1">
      <alignment horizontal="center" vertical="center"/>
    </xf>
    <xf numFmtId="166" fontId="48" fillId="0" borderId="0" xfId="0" applyNumberFormat="1" applyFont="1" applyFill="1" applyBorder="1" applyAlignment="1">
      <alignment horizontal="left" vertical="center" wrapText="1"/>
    </xf>
    <xf numFmtId="14" fontId="12" fillId="0" borderId="0" xfId="0" applyNumberFormat="1" applyFont="1" applyFill="1" applyAlignment="1">
      <alignment horizontal="center" vertical="center"/>
    </xf>
    <xf numFmtId="0" fontId="17" fillId="8" borderId="0" xfId="0" applyFont="1" applyFill="1" applyAlignment="1"/>
    <xf numFmtId="0" fontId="7" fillId="8" borderId="0" xfId="0" applyFont="1" applyFill="1" applyAlignment="1">
      <alignment vertical="top"/>
    </xf>
    <xf numFmtId="0" fontId="7" fillId="0" borderId="0" xfId="0" applyFont="1" applyBorder="1"/>
    <xf numFmtId="0" fontId="7" fillId="0" borderId="0" xfId="0" applyFont="1" applyBorder="1" applyAlignment="1">
      <alignment horizontal="left"/>
    </xf>
    <xf numFmtId="0" fontId="7" fillId="0" borderId="0" xfId="0" applyNumberFormat="1" applyFont="1" applyBorder="1"/>
    <xf numFmtId="49" fontId="7" fillId="6" borderId="0" xfId="0" applyNumberFormat="1" applyFont="1" applyFill="1" applyAlignment="1">
      <alignment horizontal="right" vertical="top"/>
    </xf>
    <xf numFmtId="0" fontId="49" fillId="0" borderId="0" xfId="0" applyFont="1" applyAlignment="1">
      <alignment horizontal="left"/>
    </xf>
    <xf numFmtId="0" fontId="50" fillId="8" borderId="0" xfId="0" applyFont="1" applyFill="1" applyAlignment="1">
      <alignment vertical="top"/>
    </xf>
    <xf numFmtId="0" fontId="51" fillId="0" borderId="0" xfId="0" applyFont="1" applyFill="1" applyAlignment="1"/>
    <xf numFmtId="0" fontId="51" fillId="0" borderId="0" xfId="0" applyFont="1"/>
    <xf numFmtId="0" fontId="7" fillId="0" borderId="0" xfId="0" applyFont="1" applyFill="1" applyBorder="1"/>
    <xf numFmtId="0" fontId="12" fillId="0" borderId="0" xfId="0" applyNumberFormat="1" applyFont="1" applyFill="1" applyBorder="1" applyAlignment="1">
      <alignment horizontal="center" vertical="center"/>
    </xf>
    <xf numFmtId="0" fontId="12" fillId="9" borderId="0" xfId="0" applyFont="1" applyFill="1" applyAlignment="1">
      <alignment vertical="center"/>
    </xf>
    <xf numFmtId="0" fontId="13" fillId="9" borderId="0" xfId="0"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0" borderId="37" xfId="0" applyFont="1" applyBorder="1"/>
    <xf numFmtId="0" fontId="7" fillId="2" borderId="37" xfId="0" applyFont="1" applyFill="1" applyBorder="1" applyAlignment="1">
      <alignment horizontal="left" vertical="center" wrapText="1"/>
    </xf>
    <xf numFmtId="0" fontId="7" fillId="3" borderId="37" xfId="0" applyFont="1" applyFill="1" applyBorder="1" applyAlignment="1">
      <alignment horizontal="left" vertical="center" wrapText="1"/>
    </xf>
    <xf numFmtId="0" fontId="7" fillId="7" borderId="37"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7" xfId="0" applyFont="1" applyFill="1" applyBorder="1" applyAlignment="1">
      <alignment vertical="center"/>
    </xf>
    <xf numFmtId="0" fontId="7" fillId="0" borderId="37" xfId="0" applyFont="1" applyBorder="1" applyAlignment="1">
      <alignment horizontal="left" vertical="center" wrapText="1"/>
    </xf>
    <xf numFmtId="0" fontId="17" fillId="41" borderId="37" xfId="0" applyFont="1" applyFill="1" applyBorder="1"/>
    <xf numFmtId="0" fontId="17" fillId="41" borderId="37" xfId="0" applyFont="1" applyFill="1" applyBorder="1" applyAlignment="1">
      <alignment horizontal="left"/>
    </xf>
    <xf numFmtId="0" fontId="17" fillId="41" borderId="37" xfId="0" applyNumberFormat="1" applyFont="1" applyFill="1" applyBorder="1"/>
    <xf numFmtId="0" fontId="13" fillId="0" borderId="0" xfId="0" applyFont="1" applyFill="1" applyBorder="1" applyAlignment="1">
      <alignment horizontal="left" vertical="center" wrapText="1"/>
    </xf>
    <xf numFmtId="165" fontId="52" fillId="0" borderId="0" xfId="0" applyNumberFormat="1" applyFont="1" applyFill="1" applyBorder="1" applyAlignment="1">
      <alignment horizontal="center" vertical="center"/>
    </xf>
    <xf numFmtId="166" fontId="53" fillId="0" borderId="0" xfId="0" applyNumberFormat="1"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53"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0" xfId="0" applyNumberFormat="1" applyFont="1" applyFill="1" applyBorder="1" applyAlignment="1">
      <alignment horizontal="center" vertical="center"/>
    </xf>
    <xf numFmtId="166" fontId="53" fillId="0" borderId="0" xfId="0" applyNumberFormat="1" applyFont="1" applyFill="1" applyBorder="1" applyAlignment="1">
      <alignment horizontal="left" vertical="center" wrapText="1"/>
    </xf>
    <xf numFmtId="165" fontId="54" fillId="0" borderId="0" xfId="0" applyNumberFormat="1" applyFont="1" applyFill="1" applyBorder="1" applyAlignment="1">
      <alignment horizontal="center" vertical="center"/>
    </xf>
    <xf numFmtId="165" fontId="55" fillId="0" borderId="0" xfId="0" applyNumberFormat="1" applyFont="1" applyFill="1" applyBorder="1" applyAlignment="1">
      <alignment horizontal="center" vertical="center" wrapText="1"/>
    </xf>
    <xf numFmtId="14" fontId="55" fillId="0" borderId="0" xfId="0" applyNumberFormat="1" applyFont="1" applyFill="1" applyAlignment="1">
      <alignment horizontal="center" vertical="center"/>
    </xf>
    <xf numFmtId="14" fontId="13" fillId="0" borderId="0" xfId="0" applyNumberFormat="1" applyFont="1" applyFill="1" applyBorder="1" applyAlignment="1">
      <alignment horizontal="left" vertical="center" wrapText="1"/>
    </xf>
    <xf numFmtId="14" fontId="49" fillId="0" borderId="0" xfId="0" applyNumberFormat="1" applyFont="1" applyAlignment="1">
      <alignment horizontal="left"/>
    </xf>
    <xf numFmtId="0" fontId="47" fillId="35" borderId="33" xfId="0" applyFont="1" applyFill="1" applyBorder="1" applyAlignment="1">
      <alignment horizontal="center" vertical="center" wrapText="1"/>
    </xf>
    <xf numFmtId="0" fontId="47" fillId="37" borderId="35" xfId="0" applyFont="1" applyFill="1" applyBorder="1" applyAlignment="1">
      <alignment horizontal="center" vertical="center" wrapText="1"/>
    </xf>
    <xf numFmtId="0" fontId="47" fillId="38" borderId="35" xfId="0" applyFont="1" applyFill="1" applyBorder="1" applyAlignment="1">
      <alignment horizontal="center" vertical="center" wrapText="1"/>
    </xf>
    <xf numFmtId="0" fontId="47" fillId="39" borderId="35" xfId="0" applyFont="1" applyFill="1" applyBorder="1" applyAlignment="1">
      <alignment horizontal="center" vertical="center" wrapText="1"/>
    </xf>
    <xf numFmtId="0" fontId="47" fillId="40" borderId="35" xfId="0" applyFont="1" applyFill="1" applyBorder="1" applyAlignment="1">
      <alignment horizontal="center" vertical="center" wrapText="1"/>
    </xf>
    <xf numFmtId="0" fontId="53" fillId="0" borderId="0" xfId="0" applyFont="1" applyFill="1" applyAlignment="1">
      <alignment horizontal="center" vertical="center" wrapText="1"/>
    </xf>
    <xf numFmtId="166" fontId="12" fillId="0" borderId="0" xfId="0" applyNumberFormat="1" applyFont="1" applyFill="1" applyBorder="1" applyAlignment="1">
      <alignment horizontal="center" vertical="center" wrapText="1"/>
    </xf>
    <xf numFmtId="0" fontId="7" fillId="0" borderId="0" xfId="0" applyFont="1" applyAlignment="1">
      <alignment horizontal="left" vertical="center"/>
    </xf>
    <xf numFmtId="0" fontId="45" fillId="0" borderId="0" xfId="0" applyFont="1" applyFill="1" applyBorder="1" applyAlignment="1">
      <alignment horizontal="left" vertical="center" wrapText="1"/>
    </xf>
    <xf numFmtId="14" fontId="15" fillId="0" borderId="0" xfId="0" applyNumberFormat="1" applyFont="1" applyFill="1" applyBorder="1" applyAlignment="1">
      <alignment horizontal="left" vertical="center" wrapText="1"/>
    </xf>
    <xf numFmtId="14" fontId="15" fillId="0" borderId="0" xfId="0" applyNumberFormat="1" applyFont="1" applyFill="1" applyAlignment="1">
      <alignment horizontal="left" vertical="center" wrapText="1"/>
    </xf>
    <xf numFmtId="14" fontId="21" fillId="0" borderId="0" xfId="0" applyNumberFormat="1" applyFont="1" applyFill="1" applyAlignment="1">
      <alignment horizontal="left" vertical="center" wrapText="1"/>
    </xf>
    <xf numFmtId="14" fontId="23" fillId="0" borderId="0" xfId="0" applyNumberFormat="1" applyFont="1" applyFill="1" applyAlignment="1">
      <alignment horizontal="left" vertical="center" wrapText="1"/>
    </xf>
    <xf numFmtId="0" fontId="6" fillId="6" borderId="0" xfId="0" applyFont="1" applyFill="1" applyAlignment="1">
      <alignment horizontal="left" vertical="center"/>
    </xf>
    <xf numFmtId="14" fontId="7" fillId="6" borderId="0" xfId="0" applyNumberFormat="1" applyFont="1" applyFill="1" applyAlignment="1">
      <alignment horizontal="left" vertical="center"/>
    </xf>
    <xf numFmtId="49" fontId="7" fillId="6" borderId="0" xfId="0" applyNumberFormat="1" applyFont="1" applyFill="1" applyAlignment="1">
      <alignment horizontal="left" vertical="center"/>
    </xf>
    <xf numFmtId="0" fontId="7" fillId="6" borderId="0" xfId="0" applyFont="1" applyFill="1" applyAlignment="1">
      <alignment horizontal="left"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7" fillId="0" borderId="0" xfId="0" applyFont="1" applyAlignment="1">
      <alignment horizontal="left"/>
    </xf>
    <xf numFmtId="0" fontId="7" fillId="41" borderId="37" xfId="0" applyFont="1" applyFill="1" applyBorder="1" applyAlignment="1">
      <alignment horizontal="left" vertical="center" wrapText="1"/>
    </xf>
    <xf numFmtId="0" fontId="18" fillId="0" borderId="0" xfId="0" applyFont="1" applyAlignment="1">
      <alignment horizontal="left"/>
    </xf>
    <xf numFmtId="0" fontId="27" fillId="33" borderId="38" xfId="0" applyFont="1" applyFill="1" applyBorder="1" applyAlignment="1">
      <alignment horizontal="center" vertical="center"/>
    </xf>
    <xf numFmtId="0" fontId="27" fillId="33" borderId="39" xfId="0" applyFont="1" applyFill="1" applyBorder="1" applyAlignment="1">
      <alignment horizontal="center" vertical="center"/>
    </xf>
    <xf numFmtId="0" fontId="27" fillId="33" borderId="40" xfId="0" applyFont="1" applyFill="1" applyBorder="1" applyAlignment="1">
      <alignment horizontal="center" vertical="center"/>
    </xf>
    <xf numFmtId="0" fontId="5" fillId="34" borderId="8" xfId="0" applyFont="1" applyFill="1" applyBorder="1" applyAlignment="1">
      <alignment horizontal="center" vertical="center" textRotation="90"/>
    </xf>
    <xf numFmtId="0" fontId="5" fillId="34" borderId="15" xfId="0" applyFont="1" applyFill="1" applyBorder="1" applyAlignment="1">
      <alignment horizontal="center" vertical="center" textRotation="90"/>
    </xf>
    <xf numFmtId="0" fontId="5" fillId="34" borderId="2" xfId="0" applyFont="1" applyFill="1" applyBorder="1" applyAlignment="1">
      <alignment horizontal="center" vertical="center" textRotation="90"/>
    </xf>
    <xf numFmtId="0" fontId="5" fillId="32" borderId="8" xfId="0" applyFont="1" applyFill="1" applyBorder="1" applyAlignment="1">
      <alignment horizontal="center" vertical="top" wrapText="1"/>
    </xf>
    <xf numFmtId="0" fontId="5" fillId="32" borderId="9" xfId="0" applyFont="1" applyFill="1" applyBorder="1" applyAlignment="1">
      <alignment horizontal="center" vertical="top" wrapText="1"/>
    </xf>
    <xf numFmtId="0" fontId="5" fillId="32" borderId="14" xfId="0" applyFont="1" applyFill="1" applyBorder="1" applyAlignment="1">
      <alignment horizontal="center" vertical="top" wrapText="1"/>
    </xf>
    <xf numFmtId="0" fontId="27" fillId="33" borderId="27" xfId="0" applyFont="1" applyFill="1" applyBorder="1" applyAlignment="1">
      <alignment horizontal="center" vertical="center"/>
    </xf>
    <xf numFmtId="0" fontId="26" fillId="33" borderId="27" xfId="0" applyFont="1" applyFill="1" applyBorder="1" applyAlignment="1">
      <alignment horizontal="center" vertical="center" wrapText="1"/>
    </xf>
  </cellXfs>
  <cellStyles count="4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ali 2" xfId="1"/>
    <cellStyle name="Normal" xfId="0" builtinId="0"/>
    <cellStyle name="Note" xfId="38"/>
    <cellStyle name="Output" xfId="39"/>
    <cellStyle name="Title" xfId="40"/>
    <cellStyle name="Total" xfId="41"/>
    <cellStyle name="Warning Text" xfId="42"/>
  </cellStyles>
  <dxfs count="409">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m/d/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m/d/yyyy"/>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numFmt numFmtId="165" formatCode="000"/>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rgb="FF000000"/>
        <name val="Calibri"/>
        <scheme val="none"/>
      </font>
      <fill>
        <patternFill patternType="none">
          <fgColor rgb="FF000000"/>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rgb="FF000000"/>
        <name val="Calibri"/>
        <scheme val="none"/>
      </font>
      <fill>
        <patternFill patternType="none">
          <fgColor rgb="FF000000"/>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0"/>
        <name val="Calibri"/>
        <scheme val="minor"/>
      </font>
      <fill>
        <patternFill patternType="none">
          <fgColor indexed="64"/>
          <bgColor auto="1"/>
        </patternFill>
      </fill>
      <alignment horizontal="center" vertical="bottom" textRotation="90" wrapText="1" indent="0" justifyLastLine="0" shrinkToFit="0" readingOrder="0"/>
    </dxf>
    <dxf>
      <fill>
        <patternFill>
          <bgColor rgb="FFFFC000"/>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rgb="FF339966"/>
        </patternFill>
      </fill>
    </dxf>
    <dxf>
      <fill>
        <patternFill>
          <bgColor rgb="FFCCFFCC"/>
        </patternFill>
      </fill>
    </dxf>
    <dxf>
      <fill>
        <patternFill>
          <bgColor rgb="FFFFFF00"/>
        </patternFill>
      </fill>
    </dxf>
    <dxf>
      <fill>
        <patternFill>
          <bgColor rgb="FFFF6600"/>
        </patternFill>
      </fill>
    </dxf>
    <dxf>
      <fill>
        <patternFill>
          <bgColor rgb="FFFF0000"/>
        </patternFill>
      </fill>
    </dxf>
    <dxf>
      <fill>
        <patternFill>
          <bgColor rgb="FFFF5B5B"/>
        </patternFill>
      </fill>
    </dxf>
    <dxf>
      <fill>
        <patternFill>
          <bgColor rgb="FF92D05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rgb="FF339966"/>
        </patternFill>
      </fill>
    </dxf>
    <dxf>
      <fill>
        <patternFill>
          <bgColor rgb="FFCCFFCC"/>
        </patternFill>
      </fill>
    </dxf>
    <dxf>
      <fill>
        <patternFill>
          <bgColor rgb="FFFFFF00"/>
        </patternFill>
      </fill>
    </dxf>
    <dxf>
      <fill>
        <patternFill>
          <bgColor rgb="FFFF6600"/>
        </patternFill>
      </fill>
    </dxf>
    <dxf>
      <fill>
        <patternFill>
          <bgColor rgb="FFFF0000"/>
        </patternFill>
      </fill>
    </dxf>
    <dxf>
      <fill>
        <patternFill>
          <bgColor rgb="FFFF5B5B"/>
        </patternFill>
      </fill>
    </dxf>
    <dxf>
      <fill>
        <patternFill>
          <bgColor rgb="FF92D05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FF00"/>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ill>
        <patternFill>
          <bgColor indexed="29"/>
        </patternFill>
      </fill>
    </dxf>
    <dxf>
      <fill>
        <patternFill>
          <bgColor indexed="26"/>
        </patternFill>
      </fill>
    </dxf>
    <dxf>
      <fill>
        <patternFill>
          <bgColor indexed="42"/>
        </patternFill>
      </fill>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theme="1"/>
        <name val="Calibri"/>
        <scheme val="minor"/>
      </font>
      <fill>
        <patternFill patternType="solid">
          <fgColor indexed="64"/>
          <bgColor rgb="FF92D050"/>
        </patternFill>
      </fill>
      <alignment horizontal="center" vertical="center" textRotation="90" wrapText="0" indent="0" justifyLastLine="0" shrinkToFit="0" readingOrder="0"/>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339966"/>
        </patternFill>
      </fill>
    </dxf>
    <dxf>
      <fill>
        <patternFill>
          <bgColor rgb="FFCCFFCC"/>
        </patternFill>
      </fill>
    </dxf>
    <dxf>
      <fill>
        <patternFill>
          <bgColor rgb="FFFFFF00"/>
        </patternFill>
      </fill>
    </dxf>
    <dxf>
      <fill>
        <patternFill>
          <bgColor rgb="FFFF6600"/>
        </patternFill>
      </fill>
    </dxf>
    <dxf>
      <fill>
        <patternFill>
          <bgColor rgb="FFFF0000"/>
        </patternFill>
      </fill>
    </dxf>
    <dxf>
      <fill>
        <patternFill>
          <bgColor rgb="FFFF5B5B"/>
        </patternFill>
      </fill>
    </dxf>
    <dxf>
      <fill>
        <patternFill>
          <bgColor rgb="FF92D050"/>
        </patternFill>
      </fill>
    </dxf>
    <dxf>
      <fill>
        <patternFill>
          <bgColor theme="0" tint="-0.24994659260841701"/>
        </patternFill>
      </fill>
    </dxf>
    <dxf>
      <fill>
        <patternFill>
          <bgColor theme="0" tint="-0.24994659260841701"/>
        </patternFill>
      </fill>
    </dxf>
    <dxf>
      <fill>
        <patternFill>
          <bgColor indexed="29"/>
        </patternFill>
      </fill>
    </dxf>
    <dxf>
      <fill>
        <patternFill>
          <bgColor indexed="26"/>
        </patternFill>
      </fill>
    </dxf>
    <dxf>
      <fill>
        <patternFill>
          <bgColor indexed="42"/>
        </patternFill>
      </fill>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m/d/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m/d/yyyy"/>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Calibri"/>
        <scheme val="minor"/>
      </font>
      <numFmt numFmtId="165" formatCode="000"/>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0"/>
        <name val="Calibri"/>
        <scheme val="minor"/>
      </font>
      <fill>
        <patternFill patternType="none">
          <fgColor indexed="64"/>
          <bgColor auto="1"/>
        </patternFill>
      </fill>
      <alignment horizontal="center" vertical="bottom" textRotation="90" wrapText="1" indent="0" justifyLastLine="0" shrinkToFit="0" readingOrder="0"/>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C000"/>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FF0000"/>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rgb="FF00B050"/>
        </patternFill>
      </fill>
    </dxf>
    <dxf>
      <fill>
        <patternFill>
          <bgColor rgb="FFCCFFCC"/>
        </patternFill>
      </fill>
    </dxf>
    <dxf>
      <fill>
        <patternFill>
          <bgColor rgb="FFFFFF00"/>
        </patternFill>
      </fill>
    </dxf>
    <dxf>
      <fill>
        <patternFill>
          <bgColor rgb="FFFFC000"/>
        </patternFill>
      </fill>
    </dxf>
    <dxf>
      <fill>
        <patternFill>
          <bgColor rgb="FFFF0000"/>
        </patternFill>
      </fill>
    </dxf>
    <dxf>
      <fill>
        <patternFill>
          <bgColor rgb="FFFF5050"/>
        </patternFill>
      </fill>
    </dxf>
    <dxf>
      <fill>
        <patternFill>
          <bgColor rgb="FF92D050"/>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ill>
        <patternFill>
          <bgColor theme="0" tint="-0.24994659260841701"/>
        </patternFill>
      </fill>
    </dxf>
    <dxf>
      <fill>
        <patternFill>
          <bgColor theme="0" tint="-0.24994659260841701"/>
        </patternFill>
      </fill>
    </dxf>
    <dxf>
      <font>
        <color theme="1" tint="0.499984740745262"/>
      </font>
      <fill>
        <patternFill patternType="solid">
          <fgColor auto="1"/>
          <bgColor theme="0" tint="-4.9989318521683403E-2"/>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font>
        <color theme="1" tint="0.499984740745262"/>
      </font>
      <fill>
        <patternFill patternType="solid">
          <fgColor auto="1"/>
        </patternFill>
      </fill>
    </dxf>
    <dxf>
      <border>
        <left style="thin">
          <color auto="1"/>
        </left>
        <right style="thin">
          <color auto="1"/>
        </right>
        <top style="thin">
          <color auto="1"/>
        </top>
        <bottom style="thin">
          <color auto="1"/>
        </bottom>
        <vertical style="thin">
          <color theme="1" tint="0.24994659260841701"/>
        </vertical>
        <horizontal style="thin">
          <color auto="1"/>
        </horizontal>
      </border>
    </dxf>
    <dxf>
      <fill>
        <patternFill patternType="solid">
          <fgColor theme="4" tint="0.79998168889431442"/>
          <bgColor theme="4"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2065187536243"/>
          <bgColor rgb="FFEBF3F5"/>
        </patternFill>
      </fill>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b/>
        <color theme="0"/>
      </font>
      <fill>
        <patternFill patternType="solid">
          <fgColor theme="4"/>
          <bgColor theme="3" tint="0.59996337778862885"/>
        </patternFill>
      </fill>
    </dxf>
    <dxf>
      <font>
        <color theme="1"/>
      </font>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horizontal style="thin">
          <color theme="1" tint="0.24994659260841701"/>
        </horizontal>
      </border>
    </dxf>
  </dxfs>
  <tableStyles count="1" defaultTableStyle="TableStyleMedium9" defaultPivotStyle="PivotStyleLight16">
    <tableStyle name="Riskitaulukko" pivot="0" count="8">
      <tableStyleElement type="wholeTable" dxfId="408"/>
      <tableStyleElement type="headerRow" dxfId="407"/>
      <tableStyleElement type="totalRow" dxfId="406"/>
      <tableStyleElement type="firstColumn" dxfId="405"/>
      <tableStyleElement type="lastColumn" dxfId="404"/>
      <tableStyleElement type="firstRowStripe" dxfId="403"/>
      <tableStyleElement type="firstColumnStripe" dxfId="402"/>
      <tableStyleElement type="secondColumnStripe" dxfId="401"/>
    </tableStyle>
  </tableStyles>
  <colors>
    <mruColors>
      <color rgb="FF339966"/>
      <color rgb="FFFF6600"/>
      <color rgb="FFFF5B5B"/>
      <color rgb="FFCCFFCC"/>
      <color rgb="FFEBF3F5"/>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LIFECYCLE PHASE</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OVERVIEW!$A$11</c:f>
              <c:strCache>
                <c:ptCount val="1"/>
                <c:pt idx="0">
                  <c:v>LIFECYCLE PHASE</c:v>
                </c:pt>
              </c:strCache>
            </c:strRef>
          </c:tx>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C-D6A1-406D-B5AB-CB8C131D4967}"/>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E-D6A1-406D-B5AB-CB8C131D4967}"/>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0-D6A1-406D-B5AB-CB8C131D4967}"/>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2-D6A1-406D-B5AB-CB8C131D4967}"/>
              </c:ext>
            </c:extLst>
          </c:dPt>
          <c:dPt>
            <c:idx val="4"/>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4-D6A1-406D-B5AB-CB8C131D4967}"/>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OVERVIEW!$A$12:$A$15</c:f>
              <c:strCache>
                <c:ptCount val="4"/>
                <c:pt idx="0">
                  <c:v>DESIGN</c:v>
                </c:pt>
                <c:pt idx="1">
                  <c:v>CONSTRUCTION</c:v>
                </c:pt>
                <c:pt idx="2">
                  <c:v>COMMISSIONING</c:v>
                </c:pt>
                <c:pt idx="3">
                  <c:v>OPERATION</c:v>
                </c:pt>
              </c:strCache>
            </c:strRef>
          </c:cat>
          <c:val>
            <c:numRef>
              <c:f>OVERVIEW!$B$12:$B$15</c:f>
              <c:numCache>
                <c:formatCode>General</c:formatCode>
                <c:ptCount val="4"/>
                <c:pt idx="0">
                  <c:v>14</c:v>
                </c:pt>
                <c:pt idx="1">
                  <c:v>39</c:v>
                </c:pt>
                <c:pt idx="2">
                  <c:v>10</c:v>
                </c:pt>
                <c:pt idx="3">
                  <c:v>40</c:v>
                </c:pt>
              </c:numCache>
            </c:numRef>
          </c:val>
          <c:extLst xmlns:c16r2="http://schemas.microsoft.com/office/drawing/2015/06/chart">
            <c:ext xmlns:c16="http://schemas.microsoft.com/office/drawing/2014/chart" uri="{C3380CC4-5D6E-409C-BE32-E72D297353CC}">
              <c16:uniqueId val="{00000015-D6A1-406D-B5AB-CB8C131D4967}"/>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RISK</a:t>
            </a:r>
            <a:r>
              <a:rPr lang="en-US" baseline="0"/>
              <a:t> LEVEL</a:t>
            </a:r>
            <a:endParaRPr lang="en-US"/>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OVERVIEW!$A$3</c:f>
              <c:strCache>
                <c:ptCount val="1"/>
                <c:pt idx="0">
                  <c:v>RISK LEVEL</c:v>
                </c:pt>
              </c:strCache>
            </c:strRef>
          </c:tx>
          <c:dPt>
            <c:idx val="0"/>
            <c:bubble3D val="0"/>
            <c:spPr>
              <a:solidFill>
                <a:srgbClr val="339966">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06BB-4C31-A46C-6A1187392071}"/>
              </c:ext>
            </c:extLst>
          </c:dPt>
          <c:dPt>
            <c:idx val="1"/>
            <c:bubble3D val="0"/>
            <c:spPr>
              <a:solidFill>
                <a:srgbClr val="CCFFCC"/>
              </a:solidFill>
              <a:ln w="19050">
                <a:solidFill>
                  <a:schemeClr val="lt1"/>
                </a:solidFill>
              </a:ln>
              <a:effectLst/>
            </c:spPr>
            <c:extLst xmlns:c16r2="http://schemas.microsoft.com/office/drawing/2015/06/chart">
              <c:ext xmlns:c16="http://schemas.microsoft.com/office/drawing/2014/chart" uri="{C3380CC4-5D6E-409C-BE32-E72D297353CC}">
                <c16:uniqueId val="{00000003-06BB-4C31-A46C-6A1187392071}"/>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06BB-4C31-A46C-6A1187392071}"/>
              </c:ext>
            </c:extLst>
          </c:dPt>
          <c:dPt>
            <c:idx val="3"/>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7-06BB-4C31-A46C-6A1187392071}"/>
              </c:ext>
            </c:extLst>
          </c:dPt>
          <c:dPt>
            <c:idx val="4"/>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9-06BB-4C31-A46C-6A1187392071}"/>
              </c:ext>
            </c:extLst>
          </c:dPt>
          <c:dPt>
            <c:idx val="5"/>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A-B097-4CBA-A5CF-FED9B99DC7C1}"/>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OVERVIEW!$A$4:$A$9</c:f>
              <c:strCache>
                <c:ptCount val="6"/>
                <c:pt idx="0">
                  <c:v>Insignificant</c:v>
                </c:pt>
                <c:pt idx="1">
                  <c:v>Minor</c:v>
                </c:pt>
                <c:pt idx="2">
                  <c:v>Moderate</c:v>
                </c:pt>
                <c:pt idx="3">
                  <c:v>Significant</c:v>
                </c:pt>
                <c:pt idx="4">
                  <c:v>Critical</c:v>
                </c:pt>
                <c:pt idx="5">
                  <c:v>TBD</c:v>
                </c:pt>
              </c:strCache>
            </c:strRef>
          </c:cat>
          <c:val>
            <c:numRef>
              <c:f>OVERVIEW!$B$4:$B$9</c:f>
              <c:numCache>
                <c:formatCode>General</c:formatCode>
                <c:ptCount val="6"/>
                <c:pt idx="0">
                  <c:v>0</c:v>
                </c:pt>
                <c:pt idx="1">
                  <c:v>11</c:v>
                </c:pt>
                <c:pt idx="2">
                  <c:v>21</c:v>
                </c:pt>
                <c:pt idx="3">
                  <c:v>20</c:v>
                </c:pt>
                <c:pt idx="4">
                  <c:v>9</c:v>
                </c:pt>
                <c:pt idx="5">
                  <c:v>9</c:v>
                </c:pt>
              </c:numCache>
            </c:numRef>
          </c:val>
          <c:extLst xmlns:c16r2="http://schemas.microsoft.com/office/drawing/2015/06/chart">
            <c:ext xmlns:c16="http://schemas.microsoft.com/office/drawing/2014/chart" uri="{C3380CC4-5D6E-409C-BE32-E72D297353CC}">
              <c16:uniqueId val="{0000000A-06BB-4C31-A46C-6A1187392071}"/>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HAZARD TYPE</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OVERVIEW!$A$17</c:f>
              <c:strCache>
                <c:ptCount val="1"/>
                <c:pt idx="0">
                  <c:v>HAZARD TYPE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ABBD-4974-AA9D-626683D5EC1C}"/>
              </c:ext>
            </c:extLst>
          </c:dPt>
          <c:dPt>
            <c:idx val="1"/>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3-ABBD-4974-AA9D-626683D5EC1C}"/>
              </c:ext>
            </c:extLst>
          </c:dPt>
          <c:dPt>
            <c:idx val="2"/>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5-ABBD-4974-AA9D-626683D5EC1C}"/>
              </c:ext>
            </c:extLst>
          </c:dPt>
          <c:dPt>
            <c:idx val="3"/>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ABBD-4974-AA9D-626683D5EC1C}"/>
              </c:ext>
            </c:extLst>
          </c:dPt>
          <c:dPt>
            <c:idx val="4"/>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ABBD-4974-AA9D-626683D5EC1C}"/>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OVERVIEW!$A$18:$A$21</c:f>
              <c:strCache>
                <c:ptCount val="4"/>
                <c:pt idx="0">
                  <c:v>TIMETABLE AND COST</c:v>
                </c:pt>
                <c:pt idx="1">
                  <c:v>RAILWAY SYSTEM</c:v>
                </c:pt>
                <c:pt idx="2">
                  <c:v>WORK SAFETY</c:v>
                </c:pt>
                <c:pt idx="3">
                  <c:v>ENVIRONMENT AND SOCIAL</c:v>
                </c:pt>
              </c:strCache>
            </c:strRef>
          </c:cat>
          <c:val>
            <c:numRef>
              <c:f>OVERVIEW!$B$18:$B$21</c:f>
              <c:numCache>
                <c:formatCode>General</c:formatCode>
                <c:ptCount val="4"/>
                <c:pt idx="0">
                  <c:v>23</c:v>
                </c:pt>
                <c:pt idx="1">
                  <c:v>35</c:v>
                </c:pt>
                <c:pt idx="2">
                  <c:v>0</c:v>
                </c:pt>
                <c:pt idx="3">
                  <c:v>12</c:v>
                </c:pt>
              </c:numCache>
            </c:numRef>
          </c:val>
          <c:extLst xmlns:c16r2="http://schemas.microsoft.com/office/drawing/2015/06/chart">
            <c:ext xmlns:c16="http://schemas.microsoft.com/office/drawing/2014/chart" uri="{C3380CC4-5D6E-409C-BE32-E72D297353CC}">
              <c16:uniqueId val="{0000000A-ABBD-4974-AA9D-626683D5EC1C}"/>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STATE OF HAZARD</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OVERVIEW!$A$23</c:f>
              <c:strCache>
                <c:ptCount val="1"/>
                <c:pt idx="0">
                  <c:v>STATE OF HAZARD</c:v>
                </c:pt>
              </c:strCache>
            </c:strRef>
          </c:tx>
          <c:dPt>
            <c:idx val="0"/>
            <c:bubble3D val="0"/>
            <c:spPr>
              <a:solidFill>
                <a:srgbClr val="FF5B5B"/>
              </a:solidFill>
              <a:ln w="19050">
                <a:solidFill>
                  <a:schemeClr val="lt1"/>
                </a:solidFill>
              </a:ln>
              <a:effectLst/>
            </c:spPr>
            <c:extLst xmlns:c16r2="http://schemas.microsoft.com/office/drawing/2015/06/chart">
              <c:ext xmlns:c16="http://schemas.microsoft.com/office/drawing/2014/chart" uri="{C3380CC4-5D6E-409C-BE32-E72D297353CC}">
                <c16:uniqueId val="{00000001-B8A8-42CE-BE5B-CB6B7E430B69}"/>
              </c:ext>
            </c:extLst>
          </c:dPt>
          <c:dPt>
            <c:idx val="1"/>
            <c:bubble3D val="0"/>
            <c:spPr>
              <a:solidFill>
                <a:srgbClr val="339966"/>
              </a:solidFill>
              <a:ln w="19050">
                <a:solidFill>
                  <a:schemeClr val="lt1"/>
                </a:solidFill>
              </a:ln>
              <a:effectLst/>
            </c:spPr>
            <c:extLst xmlns:c16r2="http://schemas.microsoft.com/office/drawing/2015/06/chart">
              <c:ext xmlns:c16="http://schemas.microsoft.com/office/drawing/2014/chart" uri="{C3380CC4-5D6E-409C-BE32-E72D297353CC}">
                <c16:uniqueId val="{00000003-B8A8-42CE-BE5B-CB6B7E430B69}"/>
              </c:ext>
            </c:extLst>
          </c:dPt>
          <c:dPt>
            <c:idx val="2"/>
            <c:bubble3D val="0"/>
            <c:spPr>
              <a:solidFill>
                <a:schemeClr val="bg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B8A8-42CE-BE5B-CB6B7E430B69}"/>
              </c:ext>
            </c:extLst>
          </c:dPt>
          <c:dPt>
            <c:idx val="3"/>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8A8-42CE-BE5B-CB6B7E430B69}"/>
              </c:ext>
            </c:extLst>
          </c:dPt>
          <c:dPt>
            <c:idx val="4"/>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8A8-42CE-BE5B-CB6B7E430B69}"/>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OVERVIEW!$A$24:$A$26</c:f>
              <c:strCache>
                <c:ptCount val="3"/>
                <c:pt idx="0">
                  <c:v>OPEN</c:v>
                </c:pt>
                <c:pt idx="1">
                  <c:v>CONTROLLED</c:v>
                </c:pt>
                <c:pt idx="2">
                  <c:v>REMOVED</c:v>
                </c:pt>
              </c:strCache>
            </c:strRef>
          </c:cat>
          <c:val>
            <c:numRef>
              <c:f>OVERVIEW!$B$24:$B$26</c:f>
              <c:numCache>
                <c:formatCode>General</c:formatCode>
                <c:ptCount val="3"/>
                <c:pt idx="0">
                  <c:v>56</c:v>
                </c:pt>
                <c:pt idx="1">
                  <c:v>13</c:v>
                </c:pt>
                <c:pt idx="2">
                  <c:v>1</c:v>
                </c:pt>
              </c:numCache>
            </c:numRef>
          </c:val>
          <c:extLst xmlns:c16r2="http://schemas.microsoft.com/office/drawing/2015/06/chart">
            <c:ext xmlns:c16="http://schemas.microsoft.com/office/drawing/2014/chart" uri="{C3380CC4-5D6E-409C-BE32-E72D297353CC}">
              <c16:uniqueId val="{0000000A-B8A8-42CE-BE5B-CB6B7E430B69}"/>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STATE OF MEASURES</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OVERVIEW!$A$28</c:f>
              <c:strCache>
                <c:ptCount val="1"/>
                <c:pt idx="0">
                  <c:v>STATE OF MEASURES</c:v>
                </c:pt>
              </c:strCache>
            </c:strRef>
          </c:tx>
          <c:dPt>
            <c:idx val="0"/>
            <c:bubble3D val="0"/>
            <c:spPr>
              <a:solidFill>
                <a:srgbClr val="FF5B5B"/>
              </a:solidFill>
              <a:ln w="19050">
                <a:solidFill>
                  <a:schemeClr val="lt1"/>
                </a:solidFill>
              </a:ln>
              <a:effectLst/>
            </c:spPr>
            <c:extLst xmlns:c16r2="http://schemas.microsoft.com/office/drawing/2015/06/chart">
              <c:ext xmlns:c16="http://schemas.microsoft.com/office/drawing/2014/chart" uri="{C3380CC4-5D6E-409C-BE32-E72D297353CC}">
                <c16:uniqueId val="{00000001-B94F-4AA7-B9FD-939C7E4501E6}"/>
              </c:ext>
            </c:extLst>
          </c:dPt>
          <c:dPt>
            <c:idx val="1"/>
            <c:bubble3D val="0"/>
            <c:spPr>
              <a:solidFill>
                <a:srgbClr val="FF6600"/>
              </a:solidFill>
              <a:ln w="19050">
                <a:solidFill>
                  <a:schemeClr val="lt1"/>
                </a:solidFill>
              </a:ln>
              <a:effectLst/>
            </c:spPr>
            <c:extLst xmlns:c16r2="http://schemas.microsoft.com/office/drawing/2015/06/chart">
              <c:ext xmlns:c16="http://schemas.microsoft.com/office/drawing/2014/chart" uri="{C3380CC4-5D6E-409C-BE32-E72D297353CC}">
                <c16:uniqueId val="{00000003-B94F-4AA7-B9FD-939C7E4501E6}"/>
              </c:ext>
            </c:extLst>
          </c:dPt>
          <c:dPt>
            <c:idx val="2"/>
            <c:bubble3D val="0"/>
            <c:spPr>
              <a:solidFill>
                <a:srgbClr val="339966"/>
              </a:solidFill>
              <a:ln w="19050">
                <a:solidFill>
                  <a:schemeClr val="lt1"/>
                </a:solidFill>
              </a:ln>
              <a:effectLst/>
            </c:spPr>
            <c:extLst xmlns:c16r2="http://schemas.microsoft.com/office/drawing/2015/06/chart">
              <c:ext xmlns:c16="http://schemas.microsoft.com/office/drawing/2014/chart" uri="{C3380CC4-5D6E-409C-BE32-E72D297353CC}">
                <c16:uniqueId val="{00000005-B94F-4AA7-B9FD-939C7E4501E6}"/>
              </c:ext>
            </c:extLst>
          </c:dPt>
          <c:dPt>
            <c:idx val="3"/>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B94F-4AA7-B9FD-939C7E4501E6}"/>
              </c:ext>
            </c:extLst>
          </c:dPt>
          <c:dPt>
            <c:idx val="4"/>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9-B94F-4AA7-B9FD-939C7E4501E6}"/>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OVERVIEW!$A$29:$A$31</c:f>
              <c:strCache>
                <c:ptCount val="3"/>
                <c:pt idx="0">
                  <c:v>OPEN</c:v>
                </c:pt>
                <c:pt idx="1">
                  <c:v>PARTIALLY IMPLEMENTED</c:v>
                </c:pt>
                <c:pt idx="2">
                  <c:v>IMPLEMENTED</c:v>
                </c:pt>
              </c:strCache>
            </c:strRef>
          </c:cat>
          <c:val>
            <c:numRef>
              <c:f>OVERVIEW!$B$29:$B$31</c:f>
              <c:numCache>
                <c:formatCode>General</c:formatCode>
                <c:ptCount val="3"/>
                <c:pt idx="0">
                  <c:v>41</c:v>
                </c:pt>
                <c:pt idx="1">
                  <c:v>21</c:v>
                </c:pt>
                <c:pt idx="2">
                  <c:v>3</c:v>
                </c:pt>
              </c:numCache>
            </c:numRef>
          </c:val>
          <c:extLst xmlns:c16r2="http://schemas.microsoft.com/office/drawing/2015/06/chart">
            <c:ext xmlns:c16="http://schemas.microsoft.com/office/drawing/2014/chart" uri="{C3380CC4-5D6E-409C-BE32-E72D297353CC}">
              <c16:uniqueId val="{0000000A-B94F-4AA7-B9FD-939C7E4501E6}"/>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r>
              <a:rPr lang="en-US"/>
              <a:t>RESIDUAL RISK</a:t>
            </a:r>
            <a:r>
              <a:rPr lang="en-US" baseline="0"/>
              <a:t> LEVEL</a:t>
            </a:r>
            <a:endParaRPr lang="en-US"/>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n-lt"/>
              <a:ea typeface="+mj-ea"/>
              <a:cs typeface="+mj-cs"/>
            </a:defRPr>
          </a:pPr>
          <a:endParaRPr lang="es-UY"/>
        </a:p>
      </c:txPr>
    </c:title>
    <c:autoTitleDeleted val="0"/>
    <c:plotArea>
      <c:layout/>
      <c:pieChart>
        <c:varyColors val="1"/>
        <c:ser>
          <c:idx val="0"/>
          <c:order val="0"/>
          <c:tx>
            <c:strRef>
              <c:f>OVERVIEW!$A$33</c:f>
              <c:strCache>
                <c:ptCount val="1"/>
                <c:pt idx="0">
                  <c:v>RESIDUAL RISK LEVEL</c:v>
                </c:pt>
              </c:strCache>
            </c:strRef>
          </c:tx>
          <c:dPt>
            <c:idx val="0"/>
            <c:bubble3D val="0"/>
            <c:spPr>
              <a:solidFill>
                <a:srgbClr val="339966">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3272-4577-BEA1-60631E4308FD}"/>
              </c:ext>
            </c:extLst>
          </c:dPt>
          <c:dPt>
            <c:idx val="1"/>
            <c:bubble3D val="0"/>
            <c:spPr>
              <a:solidFill>
                <a:srgbClr val="CCFFCC"/>
              </a:solidFill>
              <a:ln w="19050">
                <a:solidFill>
                  <a:schemeClr val="lt1"/>
                </a:solidFill>
              </a:ln>
              <a:effectLst/>
            </c:spPr>
            <c:extLst xmlns:c16r2="http://schemas.microsoft.com/office/drawing/2015/06/chart">
              <c:ext xmlns:c16="http://schemas.microsoft.com/office/drawing/2014/chart" uri="{C3380CC4-5D6E-409C-BE32-E72D297353CC}">
                <c16:uniqueId val="{00000003-3272-4577-BEA1-60631E4308FD}"/>
              </c:ext>
            </c:extLst>
          </c:dPt>
          <c:dPt>
            <c:idx val="2"/>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5-3272-4577-BEA1-60631E4308FD}"/>
              </c:ext>
            </c:extLst>
          </c:dPt>
          <c:dPt>
            <c:idx val="3"/>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7-3272-4577-BEA1-60631E4308FD}"/>
              </c:ext>
            </c:extLst>
          </c:dPt>
          <c:dPt>
            <c:idx val="4"/>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9-3272-4577-BEA1-60631E4308FD}"/>
              </c:ext>
            </c:extLst>
          </c:dPt>
          <c:dPt>
            <c:idx val="5"/>
            <c:bubble3D val="0"/>
            <c:spPr>
              <a:solidFill>
                <a:schemeClr val="bg1">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A-101C-4962-87CA-967CF05670F9}"/>
              </c:ext>
            </c:extLst>
          </c:dPt>
          <c:dLbls>
            <c:spPr>
              <a:solidFill>
                <a:schemeClr val="tx1"/>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UY"/>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OVERVIEW!$A$34:$A$39</c:f>
              <c:strCache>
                <c:ptCount val="6"/>
                <c:pt idx="0">
                  <c:v>Insignificant</c:v>
                </c:pt>
                <c:pt idx="1">
                  <c:v>Minor</c:v>
                </c:pt>
                <c:pt idx="2">
                  <c:v>Moderate</c:v>
                </c:pt>
                <c:pt idx="3">
                  <c:v>Significant</c:v>
                </c:pt>
                <c:pt idx="4">
                  <c:v>Critical</c:v>
                </c:pt>
                <c:pt idx="5">
                  <c:v>TBD</c:v>
                </c:pt>
              </c:strCache>
            </c:strRef>
          </c:cat>
          <c:val>
            <c:numRef>
              <c:f>OVERVIEW!$B$34:$B$39</c:f>
              <c:numCache>
                <c:formatCode>General</c:formatCode>
                <c:ptCount val="6"/>
                <c:pt idx="0">
                  <c:v>0</c:v>
                </c:pt>
                <c:pt idx="1">
                  <c:v>18</c:v>
                </c:pt>
                <c:pt idx="2">
                  <c:v>28</c:v>
                </c:pt>
                <c:pt idx="3">
                  <c:v>8</c:v>
                </c:pt>
                <c:pt idx="4">
                  <c:v>0</c:v>
                </c:pt>
                <c:pt idx="5">
                  <c:v>10</c:v>
                </c:pt>
              </c:numCache>
            </c:numRef>
          </c:val>
          <c:extLst xmlns:c16r2="http://schemas.microsoft.com/office/drawing/2015/06/chart">
            <c:ext xmlns:c16="http://schemas.microsoft.com/office/drawing/2014/chart" uri="{C3380CC4-5D6E-409C-BE32-E72D297353CC}">
              <c16:uniqueId val="{0000000A-3272-4577-BEA1-60631E4308FD}"/>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overlay val="0"/>
      <c:spPr>
        <a:solidFill>
          <a:schemeClr val="lt1">
            <a:alpha val="50000"/>
          </a:schemeClr>
        </a:solidFill>
        <a:ln>
          <a:noFill/>
        </a:ln>
        <a:effectLst/>
      </c:spPr>
      <c:txPr>
        <a:bodyPr rot="0" spcFirstLastPara="1" vertOverflow="ellipsis" vert="horz" wrap="square" anchor="ctr" anchorCtr="1"/>
        <a:lstStyle/>
        <a:p>
          <a:pPr rtl="0">
            <a:defRPr sz="1100" b="0" i="0" u="none" strike="noStrike" kern="1200" baseline="0">
              <a:solidFill>
                <a:schemeClr val="dk1">
                  <a:lumMod val="65000"/>
                  <a:lumOff val="35000"/>
                </a:schemeClr>
              </a:solidFill>
              <a:latin typeface="+mn-lt"/>
              <a:ea typeface="+mn-ea"/>
              <a:cs typeface="+mn-cs"/>
            </a:defRPr>
          </a:pPr>
          <a:endParaRPr lang="es-UY"/>
        </a:p>
      </c:txPr>
    </c:legend>
    <c:plotVisOnly val="1"/>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latin typeface="+mn-lt"/>
        </a:defRPr>
      </a:pPr>
      <a:endParaRPr lang="es-UY"/>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8</xdr:col>
      <xdr:colOff>295273</xdr:colOff>
      <xdr:row>1</xdr:row>
      <xdr:rowOff>11906</xdr:rowOff>
    </xdr:from>
    <xdr:to>
      <xdr:col>15</xdr:col>
      <xdr:colOff>348074</xdr:colOff>
      <xdr:row>23</xdr:row>
      <xdr:rowOff>49556</xdr:rowOff>
    </xdr:to>
    <xdr:graphicFrame macro="">
      <xdr:nvGraphicFramePr>
        <xdr:cNvPr id="3" name="Kaavio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476250</xdr:colOff>
      <xdr:row>1</xdr:row>
      <xdr:rowOff>9525</xdr:rowOff>
    </xdr:from>
    <xdr:to>
      <xdr:col>8</xdr:col>
      <xdr:colOff>148050</xdr:colOff>
      <xdr:row>23</xdr:row>
      <xdr:rowOff>47175</xdr:rowOff>
    </xdr:to>
    <xdr:graphicFrame macro="">
      <xdr:nvGraphicFramePr>
        <xdr:cNvPr id="4" name="Kaavio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464343</xdr:colOff>
      <xdr:row>24</xdr:row>
      <xdr:rowOff>35718</xdr:rowOff>
    </xdr:from>
    <xdr:to>
      <xdr:col>8</xdr:col>
      <xdr:colOff>131381</xdr:colOff>
      <xdr:row>46</xdr:row>
      <xdr:rowOff>73368</xdr:rowOff>
    </xdr:to>
    <xdr:graphicFrame macro="">
      <xdr:nvGraphicFramePr>
        <xdr:cNvPr id="7" name="Kaavio 6">
          <a:extLst>
            <a:ext uri="{FF2B5EF4-FFF2-40B4-BE49-F238E27FC236}">
              <a16:creationId xmlns:a16="http://schemas.microsoft.com/office/drawing/2014/main" xmlns=""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309562</xdr:colOff>
      <xdr:row>24</xdr:row>
      <xdr:rowOff>11907</xdr:rowOff>
    </xdr:from>
    <xdr:to>
      <xdr:col>15</xdr:col>
      <xdr:colOff>362363</xdr:colOff>
      <xdr:row>46</xdr:row>
      <xdr:rowOff>49557</xdr:rowOff>
    </xdr:to>
    <xdr:graphicFrame macro="">
      <xdr:nvGraphicFramePr>
        <xdr:cNvPr id="5" name="Kaavio 6">
          <a:extLst>
            <a:ext uri="{FF2B5EF4-FFF2-40B4-BE49-F238E27FC236}">
              <a16:creationId xmlns:a16="http://schemas.microsoft.com/office/drawing/2014/main" xmlns="" id="{2FA811C8-05C6-4B59-BB1D-75D5307E3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452437</xdr:colOff>
      <xdr:row>1</xdr:row>
      <xdr:rowOff>47624</xdr:rowOff>
    </xdr:from>
    <xdr:to>
      <xdr:col>22</xdr:col>
      <xdr:colOff>505237</xdr:colOff>
      <xdr:row>23</xdr:row>
      <xdr:rowOff>85274</xdr:rowOff>
    </xdr:to>
    <xdr:graphicFrame macro="">
      <xdr:nvGraphicFramePr>
        <xdr:cNvPr id="6" name="Kaavio 6">
          <a:extLst>
            <a:ext uri="{FF2B5EF4-FFF2-40B4-BE49-F238E27FC236}">
              <a16:creationId xmlns:a16="http://schemas.microsoft.com/office/drawing/2014/main" xmlns="" id="{6628EED2-00EF-4798-83B9-0C00F9B9D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16</xdr:col>
      <xdr:colOff>0</xdr:colOff>
      <xdr:row>24</xdr:row>
      <xdr:rowOff>0</xdr:rowOff>
    </xdr:from>
    <xdr:to>
      <xdr:col>23</xdr:col>
      <xdr:colOff>64706</xdr:colOff>
      <xdr:row>46</xdr:row>
      <xdr:rowOff>37650</xdr:rowOff>
    </xdr:to>
    <xdr:graphicFrame macro="">
      <xdr:nvGraphicFramePr>
        <xdr:cNvPr id="8" name="Kaavio 3">
          <a:extLst>
            <a:ext uri="{FF2B5EF4-FFF2-40B4-BE49-F238E27FC236}">
              <a16:creationId xmlns:a16="http://schemas.microsoft.com/office/drawing/2014/main" xmlns="" id="{6DBB6DFE-A7FB-46C1-A21D-DB7BB499D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id="3" name="hazardlog" displayName="hazardlog" ref="A6:W76" totalsRowShown="0" headerRowDxfId="289" dataDxfId="288">
  <autoFilter ref="A6:W76"/>
  <sortState ref="A7:W76">
    <sortCondition ref="A6:A76"/>
  </sortState>
  <tableColumns count="23">
    <tableColumn id="1" name="HAZARD ID" dataDxfId="287"/>
    <tableColumn id="2" name="HAZARD IDENTIFIED AT" dataDxfId="286"/>
    <tableColumn id="4" name="HAZARD" dataDxfId="285"/>
    <tableColumn id="5" name="HAZARDOUS SITUATION AND CONSEQUENCES" dataDxfId="284"/>
    <tableColumn id="20" name="DESIGN" dataDxfId="283"/>
    <tableColumn id="12" name="CONSTRUCTION" dataDxfId="282"/>
    <tableColumn id="11" name="COMMISSIONING" dataDxfId="281"/>
    <tableColumn id="6" name="OPERATION" dataDxfId="280"/>
    <tableColumn id="7" name="HAZARD TYPE" dataDxfId="279"/>
    <tableColumn id="22" name="DISCIPLINE" dataDxfId="278"/>
    <tableColumn id="3" name="EXISTING MEASURES AND ASSUMPTIONS" dataDxfId="277"/>
    <tableColumn id="8" name="FREQUENCY" dataDxfId="276"/>
    <tableColumn id="9" name="SEVERITY" dataDxfId="275"/>
    <tableColumn id="10" name="RISK LEVEL" dataDxfId="274">
      <calculatedColumnFormula>Toimenpide(L7,M7)</calculatedColumnFormula>
    </tableColumn>
    <tableColumn id="21" name="MEASURES" dataDxfId="273"/>
    <tableColumn id="13" name="FREQ. RES." dataDxfId="272"/>
    <tableColumn id="14" name="SEV. RES." dataDxfId="271"/>
    <tableColumn id="15" name="RESIDUAL RISK LEVEL" dataDxfId="270">
      <calculatedColumnFormula>Toimenpide(P7,Q7)</calculatedColumnFormula>
    </tableColumn>
    <tableColumn id="16" name="PERSON/ORGANIZATION IN CHARGE" dataDxfId="269"/>
    <tableColumn id="17" name="IMPLEMENTED SAFETY MEASURES /REQUIREMENTS" dataDxfId="268"/>
    <tableColumn id="18" name="STATE OF MEASURES" dataDxfId="267"/>
    <tableColumn id="19" name="STATE OF HAZARD" dataDxfId="266"/>
    <tableColumn id="25" name="UPDATE" dataDxfId="265"/>
  </tableColumns>
  <tableStyleInfo name="Riskitaulukko" showFirstColumn="0" showLastColumn="0" showRowStripes="1" showColumnStripes="0"/>
</table>
</file>

<file path=xl/tables/table2.xml><?xml version="1.0" encoding="utf-8"?>
<table xmlns="http://schemas.openxmlformats.org/spreadsheetml/2006/main" id="1" name="Taulukko1" displayName="Taulukko1" ref="A4:S31" totalsRowShown="0" headerRowDxfId="237" dataDxfId="236">
  <autoFilter ref="A4:S31"/>
  <sortState ref="A5:R31">
    <sortCondition ref="B5:B31"/>
    <sortCondition ref="A5:A31"/>
  </sortState>
  <tableColumns count="19">
    <tableColumn id="1" name="NAME" dataDxfId="235"/>
    <tableColumn id="18" name="COMPANY" dataDxfId="234"/>
    <tableColumn id="19" name="TITLE" dataDxfId="233"/>
    <tableColumn id="2" name="RISK WORKSHOP 1_x000a_21.10.2016" dataDxfId="232"/>
    <tableColumn id="3" name="RISK WORKSHOP 2_x000a_3.11.2016" dataDxfId="231"/>
    <tableColumn id="4" name="RISK WORKSHOP 3_x000a_7.11.2016" dataDxfId="230"/>
    <tableColumn id="5" name="RISK WORKSHOP 4_x000a_9.11.2016" dataDxfId="229"/>
    <tableColumn id="6" name="MEETING_x000a_28.11.2016" dataDxfId="228"/>
    <tableColumn id="7" name="ROAD, STREET AND GEO_x000a_6.6.2017" dataDxfId="227"/>
    <tableColumn id="14" name="RAIL TRACK AND OPERATION_x000a_7.6.2017" dataDxfId="226"/>
    <tableColumn id="8" name="BRIDGE_x000a_14.6.2017" dataDxfId="225"/>
    <tableColumn id="9" name="TRENCH_x000a_15.6.2017" dataDxfId="224"/>
    <tableColumn id="10" name="ENVIRONMENT with _x000a_LKSur_x000a_29.6.2017" dataDxfId="223"/>
    <tableColumn id="11" name="ROAD, WATER, ENVIRONMENT_x000a_CSI expert interview_x000a_30.6.2017" dataDxfId="222"/>
    <tableColumn id="12" name="SIGNALLING_x000a_10.8.2017" dataDxfId="221"/>
    <tableColumn id="13" name="CONSTRUCTION AND MAINTENANCE_x000a_16.8.2017" dataDxfId="220"/>
    <tableColumn id="15" name="PROJECT RISKS_x000a_22.8.2017" dataDxfId="219"/>
    <tableColumn id="16" name="ROAD AND STREET_x000a_23.8.2017" dataDxfId="218"/>
    <tableColumn id="17" name="GEO AND RAIL_x000a_24.9.2017" dataDxfId="217"/>
  </tableColumns>
  <tableStyleInfo name="TableStyleMedium4" showFirstColumn="0" showLastColumn="0" showRowStripes="1" showColumnStripes="0"/>
</table>
</file>

<file path=xl/tables/table3.xml><?xml version="1.0" encoding="utf-8"?>
<table xmlns="http://schemas.openxmlformats.org/spreadsheetml/2006/main" id="2" name="hazardlog3" displayName="hazardlog3" ref="A6:X14" totalsRowShown="0" headerRowDxfId="25" dataDxfId="24">
  <autoFilter ref="A6:X14"/>
  <sortState ref="B7:X9">
    <sortCondition ref="K6:K9"/>
  </sortState>
  <tableColumns count="24">
    <tableColumn id="23" name="REASON" dataDxfId="23"/>
    <tableColumn id="1" name="HAZARD ID" dataDxfId="22"/>
    <tableColumn id="2" name="HAZARD IDENTIFIED AT" dataDxfId="21"/>
    <tableColumn id="4" name="HAZARD" dataDxfId="20"/>
    <tableColumn id="5" name="HAZARDOUS SITUATION AND CONSEQUENCES" dataDxfId="19"/>
    <tableColumn id="20" name="DESIGN" dataDxfId="18"/>
    <tableColumn id="12" name="CONSTRUCTION" dataDxfId="17"/>
    <tableColumn id="11" name="PLACING IN SERV." dataDxfId="16"/>
    <tableColumn id="6" name="OPERATION" dataDxfId="15"/>
    <tableColumn id="7" name="HAZARD TYPE" dataDxfId="14"/>
    <tableColumn id="22" name="DISCIPLINE" dataDxfId="13"/>
    <tableColumn id="3" name="EXISTING MEASURES AND ASSUMPTIONS" dataDxfId="12"/>
    <tableColumn id="8" name="FREQUENCY" dataDxfId="11"/>
    <tableColumn id="9" name="SEVERITY" dataDxfId="10"/>
    <tableColumn id="10" name="RISK LEVEL" dataDxfId="9">
      <calculatedColumnFormula>Toimenpide(M7,N7)</calculatedColumnFormula>
    </tableColumn>
    <tableColumn id="21" name="MEASURES" dataDxfId="8"/>
    <tableColumn id="13" name="FREQ. RES." dataDxfId="7"/>
    <tableColumn id="14" name="SEV. RES." dataDxfId="6"/>
    <tableColumn id="15" name="RESIDUAL RISK LEVEL" dataDxfId="5">
      <calculatedColumnFormula>Toimenpide(Q7,R7)</calculatedColumnFormula>
    </tableColumn>
    <tableColumn id="16" name="PERSON/ORGANIZATION IN CHARGE" dataDxfId="4"/>
    <tableColumn id="17" name="IMPLEMENTED SAFETY MEASURES /REQUIREMENTS" dataDxfId="3"/>
    <tableColumn id="18" name="STATE OF SAFETY MEASURES" dataDxfId="2"/>
    <tableColumn id="19" name="STATE OF HAZARD" dataDxfId="1"/>
    <tableColumn id="25" name="UPDATE" dataDxfId="0"/>
  </tableColumns>
  <tableStyleInfo name="Riskitaulukk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tabColor rgb="FF0070C0"/>
    <pageSetUpPr fitToPage="1"/>
  </sheetPr>
  <dimension ref="B2:E42"/>
  <sheetViews>
    <sheetView tabSelected="1" zoomScaleNormal="100" workbookViewId="0">
      <selection activeCell="E34" sqref="E34"/>
    </sheetView>
  </sheetViews>
  <sheetFormatPr baseColWidth="10" defaultColWidth="9.109375" defaultRowHeight="13.8" x14ac:dyDescent="0.3"/>
  <cols>
    <col min="1" max="1" width="7.5546875" style="70" customWidth="1"/>
    <col min="2" max="2" width="9.88671875" style="70" customWidth="1"/>
    <col min="3" max="3" width="23.109375" style="70" customWidth="1"/>
    <col min="4" max="4" width="24" style="70" customWidth="1"/>
    <col min="5" max="5" width="42.109375" style="70" bestFit="1" customWidth="1"/>
    <col min="6" max="16384" width="9.109375" style="70"/>
  </cols>
  <sheetData>
    <row r="2" spans="2:5" ht="14.4" x14ac:dyDescent="0.3">
      <c r="B2" s="210" t="s">
        <v>508</v>
      </c>
    </row>
    <row r="3" spans="2:5" ht="14.4" x14ac:dyDescent="0.3">
      <c r="B3" s="75"/>
    </row>
    <row r="4" spans="2:5" ht="15.6" x14ac:dyDescent="0.3">
      <c r="B4" s="157" t="s">
        <v>159</v>
      </c>
      <c r="C4" s="76"/>
      <c r="D4" s="76"/>
      <c r="E4" s="76"/>
    </row>
    <row r="6" spans="2:5" ht="14.4" x14ac:dyDescent="0.3">
      <c r="B6" s="77" t="s">
        <v>4</v>
      </c>
      <c r="C6" s="77" t="s">
        <v>3</v>
      </c>
      <c r="D6" s="77" t="s">
        <v>11</v>
      </c>
      <c r="E6" s="77" t="s">
        <v>12</v>
      </c>
    </row>
    <row r="7" spans="2:5" x14ac:dyDescent="0.3">
      <c r="B7" s="78" t="s">
        <v>14</v>
      </c>
      <c r="C7" s="78" t="s">
        <v>13</v>
      </c>
      <c r="D7" s="23" t="s">
        <v>15</v>
      </c>
      <c r="E7" s="23" t="s">
        <v>76</v>
      </c>
    </row>
    <row r="8" spans="2:5" x14ac:dyDescent="0.3">
      <c r="B8" s="78" t="s">
        <v>86</v>
      </c>
      <c r="C8" s="78" t="s">
        <v>74</v>
      </c>
      <c r="D8" s="23" t="s">
        <v>15</v>
      </c>
      <c r="E8" s="29" t="s">
        <v>75</v>
      </c>
    </row>
    <row r="9" spans="2:5" x14ac:dyDescent="0.3">
      <c r="B9" s="78" t="s">
        <v>73</v>
      </c>
      <c r="C9" s="78" t="s">
        <v>95</v>
      </c>
      <c r="D9" s="23" t="s">
        <v>15</v>
      </c>
      <c r="E9" s="23" t="s">
        <v>96</v>
      </c>
    </row>
    <row r="10" spans="2:5" x14ac:dyDescent="0.3">
      <c r="B10" s="78" t="s">
        <v>100</v>
      </c>
      <c r="C10" s="78" t="s">
        <v>101</v>
      </c>
      <c r="D10" s="23" t="s">
        <v>15</v>
      </c>
      <c r="E10" s="23" t="s">
        <v>103</v>
      </c>
    </row>
    <row r="11" spans="2:5" x14ac:dyDescent="0.3">
      <c r="B11" s="78" t="s">
        <v>104</v>
      </c>
      <c r="C11" s="78" t="s">
        <v>105</v>
      </c>
      <c r="D11" s="23" t="s">
        <v>15</v>
      </c>
      <c r="E11" s="23" t="s">
        <v>106</v>
      </c>
    </row>
    <row r="12" spans="2:5" x14ac:dyDescent="0.3">
      <c r="B12" s="78" t="s">
        <v>109</v>
      </c>
      <c r="C12" s="78" t="s">
        <v>110</v>
      </c>
      <c r="D12" s="23" t="s">
        <v>15</v>
      </c>
      <c r="E12" s="23" t="s">
        <v>106</v>
      </c>
    </row>
    <row r="13" spans="2:5" ht="27.6" x14ac:dyDescent="0.3">
      <c r="B13" s="78" t="s">
        <v>114</v>
      </c>
      <c r="C13" s="78" t="s">
        <v>115</v>
      </c>
      <c r="D13" s="23" t="s">
        <v>15</v>
      </c>
      <c r="E13" s="23" t="s">
        <v>178</v>
      </c>
    </row>
    <row r="14" spans="2:5" x14ac:dyDescent="0.3">
      <c r="B14" s="78" t="s">
        <v>142</v>
      </c>
      <c r="C14" s="78" t="s">
        <v>153</v>
      </c>
      <c r="D14" s="23" t="s">
        <v>15</v>
      </c>
      <c r="E14" s="23" t="s">
        <v>106</v>
      </c>
    </row>
    <row r="15" spans="2:5" x14ac:dyDescent="0.3">
      <c r="B15" s="78" t="s">
        <v>158</v>
      </c>
      <c r="C15" s="78" t="s">
        <v>163</v>
      </c>
      <c r="D15" s="23" t="s">
        <v>15</v>
      </c>
      <c r="E15" s="23" t="s">
        <v>106</v>
      </c>
    </row>
    <row r="16" spans="2:5" x14ac:dyDescent="0.3">
      <c r="B16" s="78" t="s">
        <v>175</v>
      </c>
      <c r="C16" s="78" t="s">
        <v>177</v>
      </c>
      <c r="D16" s="23" t="s">
        <v>15</v>
      </c>
      <c r="E16" s="23" t="s">
        <v>176</v>
      </c>
    </row>
    <row r="17" spans="2:5" x14ac:dyDescent="0.3">
      <c r="B17" s="78" t="s">
        <v>180</v>
      </c>
      <c r="C17" s="78" t="s">
        <v>181</v>
      </c>
      <c r="D17" s="23" t="s">
        <v>15</v>
      </c>
      <c r="E17" s="23" t="s">
        <v>182</v>
      </c>
    </row>
    <row r="18" spans="2:5" ht="27.6" x14ac:dyDescent="0.3">
      <c r="B18" s="78" t="s">
        <v>206</v>
      </c>
      <c r="C18" s="78" t="s">
        <v>209</v>
      </c>
      <c r="D18" s="23" t="s">
        <v>210</v>
      </c>
      <c r="E18" s="23" t="s">
        <v>202</v>
      </c>
    </row>
    <row r="19" spans="2:5" ht="27.6" x14ac:dyDescent="0.3">
      <c r="B19" s="78" t="s">
        <v>252</v>
      </c>
      <c r="C19" s="78" t="s">
        <v>253</v>
      </c>
      <c r="D19" s="23" t="s">
        <v>210</v>
      </c>
      <c r="E19" s="23" t="s">
        <v>254</v>
      </c>
    </row>
    <row r="20" spans="2:5" x14ac:dyDescent="0.3">
      <c r="B20" s="78" t="s">
        <v>271</v>
      </c>
      <c r="C20" s="78" t="s">
        <v>272</v>
      </c>
      <c r="D20" s="23" t="s">
        <v>15</v>
      </c>
      <c r="E20" s="23" t="s">
        <v>273</v>
      </c>
    </row>
    <row r="21" spans="2:5" x14ac:dyDescent="0.3">
      <c r="B21" s="78" t="s">
        <v>285</v>
      </c>
      <c r="C21" s="78" t="s">
        <v>286</v>
      </c>
      <c r="D21" s="23" t="s">
        <v>15</v>
      </c>
      <c r="E21" s="23" t="s">
        <v>287</v>
      </c>
    </row>
    <row r="22" spans="2:5" x14ac:dyDescent="0.3">
      <c r="B22" s="78" t="s">
        <v>305</v>
      </c>
      <c r="C22" s="78" t="s">
        <v>306</v>
      </c>
      <c r="D22" s="23" t="s">
        <v>15</v>
      </c>
      <c r="E22" s="23" t="s">
        <v>307</v>
      </c>
    </row>
    <row r="23" spans="2:5" x14ac:dyDescent="0.3">
      <c r="B23" s="78" t="s">
        <v>309</v>
      </c>
      <c r="C23" s="78" t="s">
        <v>310</v>
      </c>
      <c r="D23" s="23" t="s">
        <v>15</v>
      </c>
      <c r="E23" s="23" t="s">
        <v>307</v>
      </c>
    </row>
    <row r="24" spans="2:5" x14ac:dyDescent="0.3">
      <c r="B24" s="78" t="s">
        <v>329</v>
      </c>
      <c r="C24" s="78" t="s">
        <v>330</v>
      </c>
      <c r="D24" s="23" t="s">
        <v>15</v>
      </c>
      <c r="E24" s="23" t="s">
        <v>307</v>
      </c>
    </row>
    <row r="25" spans="2:5" ht="27.6" x14ac:dyDescent="0.3">
      <c r="B25" s="78" t="s">
        <v>331</v>
      </c>
      <c r="C25" s="78" t="s">
        <v>332</v>
      </c>
      <c r="D25" s="23" t="s">
        <v>15</v>
      </c>
      <c r="E25" s="23" t="s">
        <v>359</v>
      </c>
    </row>
    <row r="26" spans="2:5" x14ac:dyDescent="0.3">
      <c r="B26" s="78" t="s">
        <v>360</v>
      </c>
      <c r="C26" s="78" t="s">
        <v>378</v>
      </c>
      <c r="D26" s="23" t="s">
        <v>15</v>
      </c>
      <c r="E26" s="23" t="s">
        <v>392</v>
      </c>
    </row>
    <row r="27" spans="2:5" x14ac:dyDescent="0.3">
      <c r="B27" s="78" t="s">
        <v>393</v>
      </c>
      <c r="C27" s="78" t="s">
        <v>394</v>
      </c>
      <c r="D27" s="23" t="s">
        <v>15</v>
      </c>
      <c r="E27" s="23" t="s">
        <v>395</v>
      </c>
    </row>
    <row r="28" spans="2:5" x14ac:dyDescent="0.3">
      <c r="B28" s="78" t="s">
        <v>433</v>
      </c>
      <c r="C28" s="78" t="s">
        <v>432</v>
      </c>
      <c r="D28" s="23" t="s">
        <v>15</v>
      </c>
      <c r="E28" s="23" t="s">
        <v>434</v>
      </c>
    </row>
    <row r="29" spans="2:5" x14ac:dyDescent="0.3">
      <c r="B29" s="78" t="s">
        <v>439</v>
      </c>
      <c r="C29" s="78" t="s">
        <v>438</v>
      </c>
      <c r="D29" s="23" t="s">
        <v>15</v>
      </c>
      <c r="E29" s="23" t="s">
        <v>440</v>
      </c>
    </row>
    <row r="30" spans="2:5" ht="27.6" x14ac:dyDescent="0.3">
      <c r="B30" s="78" t="s">
        <v>460</v>
      </c>
      <c r="C30" s="78" t="s">
        <v>461</v>
      </c>
      <c r="D30" s="23" t="s">
        <v>15</v>
      </c>
      <c r="E30" s="23" t="s">
        <v>475</v>
      </c>
    </row>
    <row r="31" spans="2:5" x14ac:dyDescent="0.3">
      <c r="B31" s="78" t="s">
        <v>487</v>
      </c>
      <c r="C31" s="78" t="s">
        <v>488</v>
      </c>
      <c r="D31" s="23" t="s">
        <v>15</v>
      </c>
      <c r="E31" s="23" t="s">
        <v>106</v>
      </c>
    </row>
    <row r="32" spans="2:5" x14ac:dyDescent="0.3">
      <c r="B32" s="78" t="s">
        <v>493</v>
      </c>
      <c r="C32" s="78" t="s">
        <v>494</v>
      </c>
      <c r="D32" s="23" t="s">
        <v>15</v>
      </c>
      <c r="E32" s="23" t="s">
        <v>495</v>
      </c>
    </row>
    <row r="33" spans="2:5" ht="27.6" x14ac:dyDescent="0.3">
      <c r="B33" s="78" t="s">
        <v>506</v>
      </c>
      <c r="C33" s="78" t="s">
        <v>507</v>
      </c>
      <c r="D33" s="23" t="s">
        <v>15</v>
      </c>
      <c r="E33" s="23" t="s">
        <v>534</v>
      </c>
    </row>
    <row r="34" spans="2:5" x14ac:dyDescent="0.3">
      <c r="B34" s="78"/>
      <c r="C34" s="78"/>
      <c r="D34" s="23"/>
      <c r="E34" s="23"/>
    </row>
    <row r="35" spans="2:5" x14ac:dyDescent="0.3">
      <c r="B35" s="78"/>
      <c r="C35" s="78"/>
      <c r="D35" s="23"/>
      <c r="E35" s="23"/>
    </row>
    <row r="36" spans="2:5" x14ac:dyDescent="0.3">
      <c r="B36" s="78"/>
      <c r="C36" s="78"/>
      <c r="D36" s="23"/>
      <c r="E36" s="23"/>
    </row>
    <row r="37" spans="2:5" x14ac:dyDescent="0.3">
      <c r="B37" s="78"/>
      <c r="C37" s="78"/>
      <c r="D37" s="23"/>
      <c r="E37" s="23"/>
    </row>
    <row r="38" spans="2:5" x14ac:dyDescent="0.3">
      <c r="B38" s="78"/>
      <c r="C38" s="78"/>
      <c r="D38" s="23"/>
      <c r="E38" s="23"/>
    </row>
    <row r="39" spans="2:5" x14ac:dyDescent="0.3">
      <c r="B39" s="78"/>
      <c r="C39" s="78"/>
      <c r="D39" s="23"/>
      <c r="E39" s="23"/>
    </row>
    <row r="40" spans="2:5" x14ac:dyDescent="0.3">
      <c r="B40" s="78"/>
      <c r="C40" s="78"/>
      <c r="D40" s="23"/>
      <c r="E40" s="23"/>
    </row>
    <row r="41" spans="2:5" x14ac:dyDescent="0.3">
      <c r="B41" s="78"/>
      <c r="C41" s="78"/>
      <c r="D41" s="23"/>
      <c r="E41" s="23"/>
    </row>
    <row r="42" spans="2:5" x14ac:dyDescent="0.3">
      <c r="B42" s="78"/>
      <c r="C42" s="78"/>
      <c r="D42" s="23"/>
      <c r="E42" s="23"/>
    </row>
  </sheetData>
  <phoneticPr fontId="4" type="noConversion"/>
  <pageMargins left="0.25" right="0.25" top="0.75" bottom="0.75" header="0.3" footer="0.3"/>
  <pageSetup paperSize="8" fitToWidth="0" orientation="landscape" horizont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8">
    <tabColor rgb="FF0070C0"/>
    <pageSetUpPr fitToPage="1"/>
  </sheetPr>
  <dimension ref="A1:Y284"/>
  <sheetViews>
    <sheetView showGridLines="0" zoomScaleNormal="100" zoomScalePageLayoutView="60" workbookViewId="0">
      <pane xSplit="4" ySplit="6" topLeftCell="E7" activePane="bottomRight" state="frozen"/>
      <selection activeCell="I30" sqref="I30"/>
      <selection pane="topRight" activeCell="I30" sqref="I30"/>
      <selection pane="bottomLeft" activeCell="I30" sqref="I30"/>
      <selection pane="bottomRight" activeCell="A12" sqref="A12"/>
    </sheetView>
  </sheetViews>
  <sheetFormatPr baseColWidth="10" defaultColWidth="9.109375" defaultRowHeight="13.8" outlineLevelRow="1" x14ac:dyDescent="0.3"/>
  <cols>
    <col min="1" max="1" width="7.109375" style="2" customWidth="1"/>
    <col min="2" max="2" width="11.33203125" style="196" customWidth="1"/>
    <col min="3" max="3" width="36.33203125" customWidth="1"/>
    <col min="4" max="4" width="36.33203125" style="2" customWidth="1"/>
    <col min="5" max="8" width="5.44140625" style="2" customWidth="1"/>
    <col min="9" max="10" width="12.5546875" customWidth="1"/>
    <col min="11" max="11" width="29.44140625" style="26" customWidth="1"/>
    <col min="12" max="13" width="4.44140625" style="2" customWidth="1"/>
    <col min="14" max="14" width="15.88671875" style="2" customWidth="1"/>
    <col min="15" max="15" width="36.33203125" style="2" customWidth="1"/>
    <col min="16" max="17" width="4.44140625" style="2" customWidth="1"/>
    <col min="18" max="18" width="14.88671875" style="2" customWidth="1"/>
    <col min="19" max="19" width="18.88671875" style="2" customWidth="1"/>
    <col min="20" max="20" width="28.109375" style="2" customWidth="1"/>
    <col min="21" max="21" width="12" style="2" customWidth="1"/>
    <col min="22" max="22" width="10.6640625" style="2" customWidth="1"/>
    <col min="23" max="23" width="9.88671875" style="2" bestFit="1" customWidth="1"/>
    <col min="24" max="24" width="10.33203125" style="2" customWidth="1"/>
    <col min="25" max="25" width="9.109375" style="2" customWidth="1"/>
    <col min="26" max="16384" width="9.109375" style="2"/>
  </cols>
  <sheetData>
    <row r="1" spans="1:23" ht="18" outlineLevel="1" x14ac:dyDescent="0.3">
      <c r="A1" s="156" t="s">
        <v>160</v>
      </c>
      <c r="B1" s="202"/>
      <c r="I1" s="2"/>
      <c r="J1" s="2"/>
      <c r="K1" s="2"/>
      <c r="L1" s="3"/>
      <c r="M1" s="3"/>
      <c r="N1" s="4"/>
      <c r="O1" s="5"/>
      <c r="T1" s="6"/>
      <c r="U1" s="6"/>
      <c r="V1" s="6"/>
      <c r="W1" s="6"/>
    </row>
    <row r="2" spans="1:23" ht="12.9" customHeight="1" outlineLevel="1" x14ac:dyDescent="0.3">
      <c r="A2" s="121" t="str">
        <f>FRONTPAGE!B2</f>
        <v>Railway Project, Pre-engineering phase 2</v>
      </c>
      <c r="C2" s="7"/>
      <c r="D2" s="7"/>
      <c r="E2" s="7"/>
      <c r="F2" s="7"/>
      <c r="G2" s="7"/>
      <c r="H2" s="7"/>
      <c r="I2" s="8"/>
      <c r="J2" s="8"/>
      <c r="K2" s="8"/>
      <c r="L2" s="3"/>
      <c r="M2" s="3"/>
      <c r="N2" s="4"/>
      <c r="O2" s="5"/>
      <c r="T2" s="9"/>
      <c r="U2" s="6"/>
      <c r="V2" s="6"/>
      <c r="W2" s="6"/>
    </row>
    <row r="3" spans="1:23" ht="12.9" customHeight="1" outlineLevel="1" x14ac:dyDescent="0.3">
      <c r="A3" s="7" t="s">
        <v>3</v>
      </c>
      <c r="B3" s="203">
        <v>43031</v>
      </c>
      <c r="C3" s="122"/>
      <c r="D3" s="7"/>
      <c r="E3" s="7"/>
      <c r="F3" s="7"/>
      <c r="G3" s="7"/>
      <c r="H3" s="7"/>
      <c r="I3" s="8"/>
      <c r="J3" s="8"/>
      <c r="K3" s="8"/>
      <c r="L3" s="3"/>
      <c r="M3" s="3"/>
      <c r="N3" s="4"/>
      <c r="O3" s="5"/>
      <c r="T3" s="28"/>
      <c r="U3" s="28"/>
      <c r="V3" s="28"/>
      <c r="W3" s="69" t="s">
        <v>10</v>
      </c>
    </row>
    <row r="4" spans="1:23" ht="12.9" customHeight="1" outlineLevel="1" x14ac:dyDescent="0.3">
      <c r="A4" s="7" t="s">
        <v>4</v>
      </c>
      <c r="B4" s="204" t="s">
        <v>506</v>
      </c>
      <c r="C4" s="123"/>
      <c r="D4" s="7"/>
      <c r="E4" s="7"/>
      <c r="F4" s="7"/>
      <c r="G4" s="7"/>
      <c r="H4" s="7"/>
      <c r="I4" s="8"/>
      <c r="J4" s="8"/>
      <c r="K4" s="8"/>
      <c r="L4" s="3"/>
      <c r="M4" s="3"/>
      <c r="N4" s="4"/>
      <c r="O4" s="5"/>
      <c r="P4" s="28"/>
      <c r="Q4" s="28"/>
      <c r="R4" s="28"/>
      <c r="S4" s="69"/>
    </row>
    <row r="5" spans="1:23" ht="12.9" customHeight="1" outlineLevel="1" x14ac:dyDescent="0.3">
      <c r="A5" s="7"/>
      <c r="B5" s="205"/>
      <c r="C5" s="6"/>
      <c r="D5" s="6"/>
      <c r="E5" s="211" t="s">
        <v>321</v>
      </c>
      <c r="F5" s="212"/>
      <c r="G5" s="212"/>
      <c r="H5" s="213"/>
      <c r="I5" s="124"/>
      <c r="J5" s="124"/>
      <c r="K5" s="82"/>
      <c r="L5" s="81"/>
      <c r="M5" s="81"/>
      <c r="N5" s="81"/>
      <c r="O5" s="81"/>
      <c r="P5" s="81"/>
      <c r="Q5" s="81"/>
      <c r="R5" s="81"/>
      <c r="S5" s="81"/>
      <c r="T5" s="81"/>
      <c r="U5" s="81"/>
      <c r="V5" s="81"/>
      <c r="W5" s="81"/>
    </row>
    <row r="6" spans="1:23" s="10" customFormat="1" ht="64.5" customHeight="1" x14ac:dyDescent="0.25">
      <c r="A6" s="84" t="s">
        <v>29</v>
      </c>
      <c r="B6" s="197" t="s">
        <v>17</v>
      </c>
      <c r="C6" s="85" t="s">
        <v>5</v>
      </c>
      <c r="D6" s="85" t="s">
        <v>6</v>
      </c>
      <c r="E6" s="131" t="s">
        <v>127</v>
      </c>
      <c r="F6" s="131" t="s">
        <v>128</v>
      </c>
      <c r="G6" s="131" t="s">
        <v>372</v>
      </c>
      <c r="H6" s="131" t="s">
        <v>130</v>
      </c>
      <c r="I6" s="14" t="s">
        <v>61</v>
      </c>
      <c r="J6" s="14" t="s">
        <v>204</v>
      </c>
      <c r="K6" s="85" t="s">
        <v>94</v>
      </c>
      <c r="L6" s="118" t="s">
        <v>23</v>
      </c>
      <c r="M6" s="118" t="s">
        <v>22</v>
      </c>
      <c r="N6" s="86" t="s">
        <v>27</v>
      </c>
      <c r="O6" s="85" t="s">
        <v>93</v>
      </c>
      <c r="P6" s="118" t="s">
        <v>25</v>
      </c>
      <c r="Q6" s="118" t="s">
        <v>26</v>
      </c>
      <c r="R6" s="86" t="s">
        <v>28</v>
      </c>
      <c r="S6" s="85" t="s">
        <v>32</v>
      </c>
      <c r="T6" s="85" t="s">
        <v>165</v>
      </c>
      <c r="U6" s="85" t="s">
        <v>322</v>
      </c>
      <c r="V6" s="85" t="s">
        <v>31</v>
      </c>
      <c r="W6" s="85" t="s">
        <v>234</v>
      </c>
    </row>
    <row r="7" spans="1:23" ht="138" x14ac:dyDescent="0.3">
      <c r="A7" s="30">
        <v>1</v>
      </c>
      <c r="B7" s="17" t="s">
        <v>16</v>
      </c>
      <c r="C7" s="13" t="s">
        <v>116</v>
      </c>
      <c r="D7" s="13" t="s">
        <v>149</v>
      </c>
      <c r="E7" s="132"/>
      <c r="F7" s="132" t="s">
        <v>71</v>
      </c>
      <c r="G7" s="132"/>
      <c r="H7" s="132" t="s">
        <v>71</v>
      </c>
      <c r="I7" s="13" t="s">
        <v>326</v>
      </c>
      <c r="J7" s="13" t="s">
        <v>207</v>
      </c>
      <c r="K7" s="13" t="s">
        <v>474</v>
      </c>
      <c r="L7" s="14">
        <v>5</v>
      </c>
      <c r="M7" s="14">
        <v>1</v>
      </c>
      <c r="N7" s="14" t="str">
        <f t="shared" ref="N7:N38" si="0">Toimenpide(L7,M7)</f>
        <v>Minor</v>
      </c>
      <c r="O7" s="13" t="s">
        <v>510</v>
      </c>
      <c r="P7" s="14">
        <v>4</v>
      </c>
      <c r="Q7" s="11">
        <v>1</v>
      </c>
      <c r="R7" s="15" t="str">
        <f t="shared" ref="R7:R51" si="1">Toimenpide(P7,Q7)</f>
        <v>Negligible</v>
      </c>
      <c r="S7" s="120" t="s">
        <v>489</v>
      </c>
      <c r="T7" s="13" t="s">
        <v>515</v>
      </c>
      <c r="U7" s="14" t="s">
        <v>320</v>
      </c>
      <c r="V7" s="14" t="s">
        <v>43</v>
      </c>
      <c r="W7" s="148">
        <v>42979</v>
      </c>
    </row>
    <row r="8" spans="1:23" ht="69" x14ac:dyDescent="0.3">
      <c r="A8" s="30">
        <v>2</v>
      </c>
      <c r="B8" s="17" t="s">
        <v>16</v>
      </c>
      <c r="C8" s="13" t="s">
        <v>124</v>
      </c>
      <c r="D8" s="13" t="s">
        <v>150</v>
      </c>
      <c r="E8" s="132" t="s">
        <v>71</v>
      </c>
      <c r="F8" s="132"/>
      <c r="G8" s="132"/>
      <c r="H8" s="132"/>
      <c r="I8" s="13" t="s">
        <v>326</v>
      </c>
      <c r="J8" s="13" t="s">
        <v>221</v>
      </c>
      <c r="K8" s="13" t="s">
        <v>107</v>
      </c>
      <c r="L8" s="14">
        <v>4</v>
      </c>
      <c r="M8" s="14">
        <v>2</v>
      </c>
      <c r="N8" s="14" t="str">
        <f t="shared" si="0"/>
        <v>Minor</v>
      </c>
      <c r="O8" s="13" t="s">
        <v>511</v>
      </c>
      <c r="P8" s="14">
        <v>2</v>
      </c>
      <c r="Q8" s="11">
        <v>2</v>
      </c>
      <c r="R8" s="15" t="str">
        <f t="shared" si="1"/>
        <v>Negligible</v>
      </c>
      <c r="S8" s="120" t="s">
        <v>344</v>
      </c>
      <c r="T8" s="13" t="s">
        <v>476</v>
      </c>
      <c r="U8" s="14" t="s">
        <v>320</v>
      </c>
      <c r="V8" s="14" t="s">
        <v>43</v>
      </c>
      <c r="W8" s="148">
        <v>42971</v>
      </c>
    </row>
    <row r="9" spans="1:23" ht="96.6" x14ac:dyDescent="0.3">
      <c r="A9" s="30">
        <v>3</v>
      </c>
      <c r="B9" s="17" t="s">
        <v>16</v>
      </c>
      <c r="C9" s="13" t="s">
        <v>113</v>
      </c>
      <c r="D9" s="13" t="s">
        <v>125</v>
      </c>
      <c r="E9" s="132" t="s">
        <v>71</v>
      </c>
      <c r="F9" s="132" t="s">
        <v>71</v>
      </c>
      <c r="G9" s="132"/>
      <c r="H9" s="132"/>
      <c r="I9" s="13" t="s">
        <v>326</v>
      </c>
      <c r="J9" s="13" t="s">
        <v>221</v>
      </c>
      <c r="K9" s="13"/>
      <c r="L9" s="14">
        <v>5</v>
      </c>
      <c r="M9" s="14">
        <v>3</v>
      </c>
      <c r="N9" s="14" t="str">
        <f t="shared" si="0"/>
        <v>Significant</v>
      </c>
      <c r="O9" s="13" t="s">
        <v>512</v>
      </c>
      <c r="P9" s="14">
        <v>2</v>
      </c>
      <c r="Q9" s="11">
        <v>3</v>
      </c>
      <c r="R9" s="15" t="str">
        <f t="shared" si="1"/>
        <v>Minor</v>
      </c>
      <c r="S9" s="120" t="s">
        <v>490</v>
      </c>
      <c r="T9" s="13" t="s">
        <v>477</v>
      </c>
      <c r="U9" s="14" t="s">
        <v>320</v>
      </c>
      <c r="V9" s="14" t="s">
        <v>42</v>
      </c>
      <c r="W9" s="148">
        <v>42971</v>
      </c>
    </row>
    <row r="10" spans="1:23" ht="82.8" x14ac:dyDescent="0.3">
      <c r="A10" s="30">
        <v>4</v>
      </c>
      <c r="B10" s="17" t="s">
        <v>16</v>
      </c>
      <c r="C10" s="13" t="s">
        <v>126</v>
      </c>
      <c r="D10" s="13" t="s">
        <v>237</v>
      </c>
      <c r="E10" s="132"/>
      <c r="F10" s="132"/>
      <c r="G10" s="132"/>
      <c r="H10" s="132" t="s">
        <v>71</v>
      </c>
      <c r="I10" s="13" t="s">
        <v>326</v>
      </c>
      <c r="J10" s="13" t="s">
        <v>222</v>
      </c>
      <c r="K10" s="13"/>
      <c r="L10" s="14">
        <v>5</v>
      </c>
      <c r="M10" s="14">
        <v>2</v>
      </c>
      <c r="N10" s="14" t="str">
        <f t="shared" si="0"/>
        <v>Moderate</v>
      </c>
      <c r="O10" s="13" t="s">
        <v>511</v>
      </c>
      <c r="P10" s="14">
        <v>5</v>
      </c>
      <c r="Q10" s="11">
        <v>2</v>
      </c>
      <c r="R10" s="15" t="str">
        <f t="shared" si="1"/>
        <v>Moderate</v>
      </c>
      <c r="S10" s="17" t="s">
        <v>344</v>
      </c>
      <c r="T10" s="13" t="s">
        <v>516</v>
      </c>
      <c r="U10" s="14" t="s">
        <v>320</v>
      </c>
      <c r="V10" s="14" t="s">
        <v>42</v>
      </c>
      <c r="W10" s="148">
        <v>42971</v>
      </c>
    </row>
    <row r="11" spans="1:23" ht="96.6" x14ac:dyDescent="0.3">
      <c r="A11" s="30">
        <v>5</v>
      </c>
      <c r="B11" s="17" t="s">
        <v>16</v>
      </c>
      <c r="C11" s="13" t="s">
        <v>111</v>
      </c>
      <c r="D11" s="13" t="s">
        <v>238</v>
      </c>
      <c r="E11" s="132"/>
      <c r="F11" s="132" t="s">
        <v>71</v>
      </c>
      <c r="G11" s="132"/>
      <c r="H11" s="132"/>
      <c r="I11" s="13" t="s">
        <v>326</v>
      </c>
      <c r="J11" s="13" t="s">
        <v>222</v>
      </c>
      <c r="K11" s="13" t="s">
        <v>108</v>
      </c>
      <c r="L11" s="14">
        <v>4</v>
      </c>
      <c r="M11" s="14">
        <v>2</v>
      </c>
      <c r="N11" s="14" t="str">
        <f t="shared" si="0"/>
        <v>Minor</v>
      </c>
      <c r="O11" s="13" t="s">
        <v>511</v>
      </c>
      <c r="P11" s="14">
        <v>4</v>
      </c>
      <c r="Q11" s="11">
        <v>2</v>
      </c>
      <c r="R11" s="15" t="str">
        <f t="shared" si="1"/>
        <v>Minor</v>
      </c>
      <c r="S11" s="17" t="s">
        <v>344</v>
      </c>
      <c r="T11" s="13" t="s">
        <v>516</v>
      </c>
      <c r="U11" s="14" t="s">
        <v>320</v>
      </c>
      <c r="V11" s="14" t="s">
        <v>43</v>
      </c>
      <c r="W11" s="148">
        <v>42971</v>
      </c>
    </row>
    <row r="12" spans="1:23" ht="69" x14ac:dyDescent="0.3">
      <c r="A12" s="30">
        <v>6</v>
      </c>
      <c r="B12" s="17" t="s">
        <v>16</v>
      </c>
      <c r="C12" s="13" t="s">
        <v>112</v>
      </c>
      <c r="D12" s="13" t="s">
        <v>131</v>
      </c>
      <c r="E12" s="132"/>
      <c r="F12" s="132" t="s">
        <v>71</v>
      </c>
      <c r="G12" s="132"/>
      <c r="H12" s="132"/>
      <c r="I12" s="13" t="s">
        <v>326</v>
      </c>
      <c r="J12" s="13" t="s">
        <v>222</v>
      </c>
      <c r="K12" s="13" t="s">
        <v>132</v>
      </c>
      <c r="L12" s="14">
        <v>4</v>
      </c>
      <c r="M12" s="14">
        <v>2</v>
      </c>
      <c r="N12" s="14" t="str">
        <f t="shared" si="0"/>
        <v>Minor</v>
      </c>
      <c r="O12" s="13" t="s">
        <v>511</v>
      </c>
      <c r="P12" s="14">
        <v>4</v>
      </c>
      <c r="Q12" s="11">
        <v>2</v>
      </c>
      <c r="R12" s="15" t="str">
        <f t="shared" si="1"/>
        <v>Minor</v>
      </c>
      <c r="S12" s="17" t="s">
        <v>344</v>
      </c>
      <c r="T12" s="13" t="s">
        <v>516</v>
      </c>
      <c r="U12" s="14" t="s">
        <v>320</v>
      </c>
      <c r="V12" s="14" t="s">
        <v>43</v>
      </c>
      <c r="W12" s="148">
        <v>42971</v>
      </c>
    </row>
    <row r="13" spans="1:23" ht="82.8" x14ac:dyDescent="0.3">
      <c r="A13" s="30">
        <v>7</v>
      </c>
      <c r="B13" s="17" t="s">
        <v>16</v>
      </c>
      <c r="C13" s="13" t="s">
        <v>18</v>
      </c>
      <c r="D13" s="13" t="s">
        <v>133</v>
      </c>
      <c r="E13" s="132"/>
      <c r="F13" s="132" t="s">
        <v>71</v>
      </c>
      <c r="G13" s="132"/>
      <c r="H13" s="132" t="s">
        <v>71</v>
      </c>
      <c r="I13" s="13" t="s">
        <v>326</v>
      </c>
      <c r="J13" s="13" t="s">
        <v>222</v>
      </c>
      <c r="K13" s="13"/>
      <c r="L13" s="14">
        <v>4</v>
      </c>
      <c r="M13" s="14">
        <v>4</v>
      </c>
      <c r="N13" s="14" t="str">
        <f t="shared" si="0"/>
        <v>Significant</v>
      </c>
      <c r="O13" s="13" t="s">
        <v>511</v>
      </c>
      <c r="P13" s="14">
        <v>4</v>
      </c>
      <c r="Q13" s="11">
        <v>4</v>
      </c>
      <c r="R13" s="15" t="str">
        <f t="shared" si="1"/>
        <v>Significant</v>
      </c>
      <c r="S13" s="17" t="s">
        <v>344</v>
      </c>
      <c r="T13" s="13" t="s">
        <v>516</v>
      </c>
      <c r="U13" s="14" t="s">
        <v>320</v>
      </c>
      <c r="V13" s="14" t="s">
        <v>42</v>
      </c>
      <c r="W13" s="148">
        <v>42971</v>
      </c>
    </row>
    <row r="14" spans="1:23" ht="69" x14ac:dyDescent="0.3">
      <c r="A14" s="30">
        <v>8</v>
      </c>
      <c r="B14" s="17" t="s">
        <v>64</v>
      </c>
      <c r="C14" s="13" t="s">
        <v>134</v>
      </c>
      <c r="D14" s="13" t="s">
        <v>151</v>
      </c>
      <c r="E14" s="132"/>
      <c r="F14" s="132" t="s">
        <v>71</v>
      </c>
      <c r="G14" s="132"/>
      <c r="H14" s="132" t="s">
        <v>71</v>
      </c>
      <c r="I14" s="13" t="s">
        <v>324</v>
      </c>
      <c r="J14" s="13" t="s">
        <v>221</v>
      </c>
      <c r="K14" s="13"/>
      <c r="L14" s="14">
        <v>5</v>
      </c>
      <c r="M14" s="14">
        <v>2</v>
      </c>
      <c r="N14" s="14" t="str">
        <f t="shared" si="0"/>
        <v>Moderate</v>
      </c>
      <c r="O14" s="13" t="s">
        <v>417</v>
      </c>
      <c r="P14" s="14">
        <v>5</v>
      </c>
      <c r="Q14" s="11">
        <v>1</v>
      </c>
      <c r="R14" s="15" t="str">
        <f t="shared" si="1"/>
        <v>Minor</v>
      </c>
      <c r="S14" s="120" t="s">
        <v>518</v>
      </c>
      <c r="T14" s="13" t="s">
        <v>496</v>
      </c>
      <c r="U14" s="14" t="s">
        <v>320</v>
      </c>
      <c r="V14" s="14" t="s">
        <v>42</v>
      </c>
      <c r="W14" s="148">
        <v>42979</v>
      </c>
    </row>
    <row r="15" spans="1:23" ht="82.8" x14ac:dyDescent="0.3">
      <c r="A15" s="30">
        <v>9</v>
      </c>
      <c r="B15" s="17" t="s">
        <v>16</v>
      </c>
      <c r="C15" s="13" t="s">
        <v>80</v>
      </c>
      <c r="D15" s="13" t="s">
        <v>19</v>
      </c>
      <c r="E15" s="132"/>
      <c r="F15" s="132" t="s">
        <v>71</v>
      </c>
      <c r="G15" s="132"/>
      <c r="H15" s="132"/>
      <c r="I15" s="13" t="s">
        <v>323</v>
      </c>
      <c r="J15" s="13" t="s">
        <v>222</v>
      </c>
      <c r="K15" s="13"/>
      <c r="L15" s="14">
        <v>5</v>
      </c>
      <c r="M15" s="14">
        <v>3</v>
      </c>
      <c r="N15" s="14" t="str">
        <f t="shared" si="0"/>
        <v>Significant</v>
      </c>
      <c r="O15" s="13" t="s">
        <v>513</v>
      </c>
      <c r="P15" s="14">
        <v>5</v>
      </c>
      <c r="Q15" s="11">
        <v>3</v>
      </c>
      <c r="R15" s="15" t="str">
        <f t="shared" si="1"/>
        <v>Significant</v>
      </c>
      <c r="S15" s="17" t="s">
        <v>519</v>
      </c>
      <c r="T15" s="13"/>
      <c r="U15" s="14" t="s">
        <v>42</v>
      </c>
      <c r="V15" s="14" t="s">
        <v>42</v>
      </c>
      <c r="W15" s="148">
        <v>42971</v>
      </c>
    </row>
    <row r="16" spans="1:23" ht="82.8" x14ac:dyDescent="0.3">
      <c r="A16" s="30">
        <v>10</v>
      </c>
      <c r="B16" s="17" t="s">
        <v>16</v>
      </c>
      <c r="C16" s="13" t="s">
        <v>20</v>
      </c>
      <c r="D16" s="13" t="s">
        <v>304</v>
      </c>
      <c r="E16" s="132"/>
      <c r="F16" s="132" t="s">
        <v>71</v>
      </c>
      <c r="G16" s="132"/>
      <c r="H16" s="132" t="s">
        <v>71</v>
      </c>
      <c r="I16" s="13" t="s">
        <v>326</v>
      </c>
      <c r="J16" s="13" t="s">
        <v>222</v>
      </c>
      <c r="K16" s="13"/>
      <c r="L16" s="14">
        <v>5</v>
      </c>
      <c r="M16" s="14">
        <v>2</v>
      </c>
      <c r="N16" s="14" t="str">
        <f t="shared" si="0"/>
        <v>Moderate</v>
      </c>
      <c r="O16" s="13" t="s">
        <v>511</v>
      </c>
      <c r="P16" s="14">
        <v>5</v>
      </c>
      <c r="Q16" s="11">
        <v>2</v>
      </c>
      <c r="R16" s="15" t="str">
        <f t="shared" si="1"/>
        <v>Moderate</v>
      </c>
      <c r="S16" s="17" t="s">
        <v>344</v>
      </c>
      <c r="T16" s="13" t="s">
        <v>516</v>
      </c>
      <c r="U16" s="14" t="s">
        <v>320</v>
      </c>
      <c r="V16" s="14" t="s">
        <v>42</v>
      </c>
      <c r="W16" s="148">
        <v>42971</v>
      </c>
    </row>
    <row r="17" spans="1:23" ht="55.2" x14ac:dyDescent="0.3">
      <c r="A17" s="30">
        <v>11</v>
      </c>
      <c r="B17" s="17" t="s">
        <v>16</v>
      </c>
      <c r="C17" s="13" t="s">
        <v>65</v>
      </c>
      <c r="D17" s="13" t="s">
        <v>135</v>
      </c>
      <c r="E17" s="132" t="s">
        <v>71</v>
      </c>
      <c r="F17" s="132" t="s">
        <v>71</v>
      </c>
      <c r="G17" s="132" t="s">
        <v>71</v>
      </c>
      <c r="H17" s="132" t="s">
        <v>71</v>
      </c>
      <c r="I17" s="13" t="s">
        <v>326</v>
      </c>
      <c r="J17" s="13" t="s">
        <v>222</v>
      </c>
      <c r="K17" s="13"/>
      <c r="L17" s="14">
        <v>2</v>
      </c>
      <c r="M17" s="14">
        <v>4</v>
      </c>
      <c r="N17" s="14" t="str">
        <f t="shared" si="0"/>
        <v>Moderate</v>
      </c>
      <c r="O17" s="13" t="s">
        <v>511</v>
      </c>
      <c r="P17" s="14">
        <v>2</v>
      </c>
      <c r="Q17" s="11">
        <v>4</v>
      </c>
      <c r="R17" s="15" t="str">
        <f t="shared" si="1"/>
        <v>Moderate</v>
      </c>
      <c r="S17" s="17" t="s">
        <v>344</v>
      </c>
      <c r="T17" s="13" t="s">
        <v>516</v>
      </c>
      <c r="U17" s="14" t="s">
        <v>320</v>
      </c>
      <c r="V17" s="14" t="s">
        <v>42</v>
      </c>
      <c r="W17" s="148">
        <v>42971</v>
      </c>
    </row>
    <row r="18" spans="1:23" ht="69" x14ac:dyDescent="0.3">
      <c r="A18" s="30">
        <v>12</v>
      </c>
      <c r="B18" s="17" t="s">
        <v>16</v>
      </c>
      <c r="C18" s="13" t="s">
        <v>239</v>
      </c>
      <c r="D18" s="13" t="s">
        <v>240</v>
      </c>
      <c r="E18" s="132"/>
      <c r="F18" s="132"/>
      <c r="G18" s="132"/>
      <c r="H18" s="132" t="s">
        <v>71</v>
      </c>
      <c r="I18" s="13" t="s">
        <v>326</v>
      </c>
      <c r="J18" s="13" t="s">
        <v>222</v>
      </c>
      <c r="K18" s="13"/>
      <c r="L18" s="14">
        <v>5</v>
      </c>
      <c r="M18" s="14">
        <v>3</v>
      </c>
      <c r="N18" s="14" t="str">
        <f t="shared" si="0"/>
        <v>Significant</v>
      </c>
      <c r="O18" s="13" t="s">
        <v>459</v>
      </c>
      <c r="P18" s="14">
        <v>4</v>
      </c>
      <c r="Q18" s="11">
        <v>2</v>
      </c>
      <c r="R18" s="15" t="str">
        <f t="shared" si="1"/>
        <v>Minor</v>
      </c>
      <c r="S18" s="17" t="s">
        <v>491</v>
      </c>
      <c r="T18" s="13" t="s">
        <v>497</v>
      </c>
      <c r="U18" s="14" t="s">
        <v>63</v>
      </c>
      <c r="V18" s="14" t="s">
        <v>43</v>
      </c>
      <c r="W18" s="148">
        <v>42971</v>
      </c>
    </row>
    <row r="19" spans="1:23" ht="151.80000000000001" x14ac:dyDescent="0.3">
      <c r="A19" s="30">
        <v>13</v>
      </c>
      <c r="B19" s="17" t="s">
        <v>64</v>
      </c>
      <c r="C19" s="13" t="s">
        <v>290</v>
      </c>
      <c r="D19" s="13" t="s">
        <v>138</v>
      </c>
      <c r="E19" s="132"/>
      <c r="F19" s="132"/>
      <c r="G19" s="132"/>
      <c r="H19" s="132" t="s">
        <v>71</v>
      </c>
      <c r="I19" s="13" t="s">
        <v>324</v>
      </c>
      <c r="J19" s="13" t="s">
        <v>221</v>
      </c>
      <c r="K19" s="13" t="s">
        <v>139</v>
      </c>
      <c r="L19" s="14">
        <v>5</v>
      </c>
      <c r="M19" s="14">
        <v>4</v>
      </c>
      <c r="N19" s="14" t="str">
        <f t="shared" si="0"/>
        <v>Critical</v>
      </c>
      <c r="O19" s="13" t="s">
        <v>473</v>
      </c>
      <c r="P19" s="14">
        <v>4</v>
      </c>
      <c r="Q19" s="15">
        <v>4</v>
      </c>
      <c r="R19" s="15" t="str">
        <f t="shared" si="1"/>
        <v>Significant</v>
      </c>
      <c r="S19" s="120" t="s">
        <v>491</v>
      </c>
      <c r="T19" s="13" t="s">
        <v>498</v>
      </c>
      <c r="U19" s="14" t="s">
        <v>320</v>
      </c>
      <c r="V19" s="14" t="s">
        <v>42</v>
      </c>
      <c r="W19" s="148">
        <v>42979</v>
      </c>
    </row>
    <row r="20" spans="1:23" ht="151.80000000000001" x14ac:dyDescent="0.3">
      <c r="A20" s="30">
        <v>16</v>
      </c>
      <c r="B20" s="17" t="s">
        <v>77</v>
      </c>
      <c r="C20" s="13" t="s">
        <v>444</v>
      </c>
      <c r="D20" s="13" t="s">
        <v>157</v>
      </c>
      <c r="E20" s="132"/>
      <c r="F20" s="132"/>
      <c r="G20" s="132"/>
      <c r="H20" s="132" t="s">
        <v>71</v>
      </c>
      <c r="I20" s="13" t="s">
        <v>324</v>
      </c>
      <c r="J20" s="13" t="s">
        <v>207</v>
      </c>
      <c r="K20" s="13" t="s">
        <v>451</v>
      </c>
      <c r="L20" s="14">
        <v>5</v>
      </c>
      <c r="M20" s="14">
        <v>4</v>
      </c>
      <c r="N20" s="14" t="str">
        <f t="shared" si="0"/>
        <v>Critical</v>
      </c>
      <c r="O20" s="13" t="s">
        <v>418</v>
      </c>
      <c r="P20" s="14">
        <v>4</v>
      </c>
      <c r="Q20" s="15">
        <v>4</v>
      </c>
      <c r="R20" s="15" t="str">
        <f t="shared" si="1"/>
        <v>Significant</v>
      </c>
      <c r="S20" s="120" t="s">
        <v>491</v>
      </c>
      <c r="T20" s="13" t="s">
        <v>499</v>
      </c>
      <c r="U20" s="14" t="s">
        <v>320</v>
      </c>
      <c r="V20" s="14" t="s">
        <v>42</v>
      </c>
      <c r="W20" s="148">
        <v>42979</v>
      </c>
    </row>
    <row r="21" spans="1:23" ht="70.5" customHeight="1" x14ac:dyDescent="0.3">
      <c r="A21" s="30">
        <v>18</v>
      </c>
      <c r="B21" s="17" t="s">
        <v>64</v>
      </c>
      <c r="C21" s="13" t="s">
        <v>72</v>
      </c>
      <c r="D21" s="13" t="s">
        <v>236</v>
      </c>
      <c r="E21" s="132"/>
      <c r="F21" s="132"/>
      <c r="G21" s="132"/>
      <c r="H21" s="132" t="s">
        <v>71</v>
      </c>
      <c r="I21" s="13" t="s">
        <v>324</v>
      </c>
      <c r="J21" s="13" t="s">
        <v>223</v>
      </c>
      <c r="K21" s="13"/>
      <c r="L21" s="14">
        <v>2</v>
      </c>
      <c r="M21" s="14">
        <v>4</v>
      </c>
      <c r="N21" s="14" t="str">
        <f t="shared" si="0"/>
        <v>Moderate</v>
      </c>
      <c r="O21" s="13" t="s">
        <v>419</v>
      </c>
      <c r="P21" s="14">
        <v>2</v>
      </c>
      <c r="Q21" s="15">
        <v>4</v>
      </c>
      <c r="R21" s="15" t="str">
        <f t="shared" si="1"/>
        <v>Moderate</v>
      </c>
      <c r="S21" s="17" t="s">
        <v>491</v>
      </c>
      <c r="T21" s="13" t="s">
        <v>478</v>
      </c>
      <c r="U21" s="14" t="s">
        <v>320</v>
      </c>
      <c r="V21" s="14" t="s">
        <v>42</v>
      </c>
      <c r="W21" s="148">
        <v>42971</v>
      </c>
    </row>
    <row r="22" spans="1:23" ht="82.8" x14ac:dyDescent="0.3">
      <c r="A22" s="30">
        <v>19</v>
      </c>
      <c r="B22" s="17" t="s">
        <v>64</v>
      </c>
      <c r="C22" s="13" t="s">
        <v>82</v>
      </c>
      <c r="D22" s="13" t="s">
        <v>291</v>
      </c>
      <c r="E22" s="132"/>
      <c r="F22" s="132" t="s">
        <v>71</v>
      </c>
      <c r="G22" s="132"/>
      <c r="H22" s="132" t="s">
        <v>71</v>
      </c>
      <c r="I22" s="13" t="s">
        <v>324</v>
      </c>
      <c r="J22" s="13" t="s">
        <v>224</v>
      </c>
      <c r="K22" s="13"/>
      <c r="L22" s="14">
        <v>5</v>
      </c>
      <c r="M22" s="14">
        <v>2</v>
      </c>
      <c r="N22" s="14" t="str">
        <f t="shared" si="0"/>
        <v>Moderate</v>
      </c>
      <c r="O22" s="13" t="s">
        <v>420</v>
      </c>
      <c r="P22" s="14">
        <v>5</v>
      </c>
      <c r="Q22" s="15">
        <v>2</v>
      </c>
      <c r="R22" s="15" t="str">
        <f t="shared" si="1"/>
        <v>Moderate</v>
      </c>
      <c r="S22" s="120" t="s">
        <v>520</v>
      </c>
      <c r="T22" s="13"/>
      <c r="U22" s="14" t="s">
        <v>42</v>
      </c>
      <c r="V22" s="14" t="s">
        <v>42</v>
      </c>
      <c r="W22" s="148">
        <v>42971</v>
      </c>
    </row>
    <row r="23" spans="1:23" ht="70.5" customHeight="1" x14ac:dyDescent="0.3">
      <c r="A23" s="30">
        <v>21</v>
      </c>
      <c r="B23" s="17" t="s">
        <v>64</v>
      </c>
      <c r="C23" s="13" t="s">
        <v>292</v>
      </c>
      <c r="D23" s="13" t="s">
        <v>83</v>
      </c>
      <c r="E23" s="132"/>
      <c r="F23" s="132"/>
      <c r="G23" s="132"/>
      <c r="H23" s="132" t="s">
        <v>71</v>
      </c>
      <c r="I23" s="13" t="s">
        <v>324</v>
      </c>
      <c r="J23" s="13" t="s">
        <v>207</v>
      </c>
      <c r="K23" s="13" t="s">
        <v>228</v>
      </c>
      <c r="L23" s="14">
        <v>5</v>
      </c>
      <c r="M23" s="14">
        <v>4</v>
      </c>
      <c r="N23" s="14" t="str">
        <f t="shared" si="0"/>
        <v>Critical</v>
      </c>
      <c r="O23" s="13" t="s">
        <v>421</v>
      </c>
      <c r="P23" s="14">
        <v>2</v>
      </c>
      <c r="Q23" s="11">
        <v>4</v>
      </c>
      <c r="R23" s="15" t="str">
        <f t="shared" si="1"/>
        <v>Moderate</v>
      </c>
      <c r="S23" s="120"/>
      <c r="T23" s="13" t="s">
        <v>499</v>
      </c>
      <c r="U23" s="14" t="s">
        <v>63</v>
      </c>
      <c r="V23" s="14" t="s">
        <v>43</v>
      </c>
      <c r="W23" s="148">
        <v>42979</v>
      </c>
    </row>
    <row r="24" spans="1:23" ht="82.8" x14ac:dyDescent="0.3">
      <c r="A24" s="30">
        <v>22</v>
      </c>
      <c r="B24" s="17" t="s">
        <v>64</v>
      </c>
      <c r="C24" s="13" t="s">
        <v>247</v>
      </c>
      <c r="D24" s="13" t="s">
        <v>141</v>
      </c>
      <c r="E24" s="132"/>
      <c r="F24" s="132"/>
      <c r="G24" s="132"/>
      <c r="H24" s="132" t="s">
        <v>71</v>
      </c>
      <c r="I24" s="13" t="s">
        <v>324</v>
      </c>
      <c r="J24" s="13" t="s">
        <v>207</v>
      </c>
      <c r="K24" s="13" t="s">
        <v>451</v>
      </c>
      <c r="L24" s="14">
        <v>5</v>
      </c>
      <c r="M24" s="14">
        <v>4</v>
      </c>
      <c r="N24" s="14" t="str">
        <f t="shared" si="0"/>
        <v>Critical</v>
      </c>
      <c r="O24" s="13" t="s">
        <v>453</v>
      </c>
      <c r="P24" s="14">
        <v>4</v>
      </c>
      <c r="Q24" s="11">
        <v>4</v>
      </c>
      <c r="R24" s="15" t="str">
        <f t="shared" si="1"/>
        <v>Significant</v>
      </c>
      <c r="S24" s="120" t="s">
        <v>491</v>
      </c>
      <c r="T24" s="13" t="s">
        <v>499</v>
      </c>
      <c r="U24" s="14" t="s">
        <v>320</v>
      </c>
      <c r="V24" s="14" t="s">
        <v>42</v>
      </c>
      <c r="W24" s="148">
        <v>42979</v>
      </c>
    </row>
    <row r="25" spans="1:23" ht="96.6" x14ac:dyDescent="0.3">
      <c r="A25" s="30">
        <v>24</v>
      </c>
      <c r="B25" s="17" t="s">
        <v>64</v>
      </c>
      <c r="C25" s="13" t="s">
        <v>366</v>
      </c>
      <c r="D25" s="23" t="s">
        <v>367</v>
      </c>
      <c r="E25" s="133"/>
      <c r="F25" s="133"/>
      <c r="G25" s="133"/>
      <c r="H25" s="133" t="s">
        <v>71</v>
      </c>
      <c r="I25" s="13" t="s">
        <v>324</v>
      </c>
      <c r="J25" s="13" t="s">
        <v>224</v>
      </c>
      <c r="K25" s="13"/>
      <c r="L25" s="14">
        <v>4</v>
      </c>
      <c r="M25" s="14">
        <v>5</v>
      </c>
      <c r="N25" s="14" t="str">
        <f t="shared" si="0"/>
        <v>Critical</v>
      </c>
      <c r="O25" s="13" t="s">
        <v>524</v>
      </c>
      <c r="P25" s="14">
        <v>1</v>
      </c>
      <c r="Q25" s="11">
        <v>5</v>
      </c>
      <c r="R25" s="15" t="str">
        <f t="shared" si="1"/>
        <v>Moderate</v>
      </c>
      <c r="S25" s="120" t="s">
        <v>525</v>
      </c>
      <c r="T25" s="13"/>
      <c r="U25" s="14" t="s">
        <v>42</v>
      </c>
      <c r="V25" s="14" t="s">
        <v>42</v>
      </c>
      <c r="W25" s="148">
        <v>42971</v>
      </c>
    </row>
    <row r="26" spans="1:23" ht="69" x14ac:dyDescent="0.3">
      <c r="A26" s="30">
        <v>25</v>
      </c>
      <c r="B26" s="17" t="s">
        <v>64</v>
      </c>
      <c r="C26" s="13" t="s">
        <v>102</v>
      </c>
      <c r="D26" s="13" t="s">
        <v>85</v>
      </c>
      <c r="E26" s="132"/>
      <c r="F26" s="132"/>
      <c r="G26" s="132"/>
      <c r="H26" s="132" t="s">
        <v>71</v>
      </c>
      <c r="I26" s="13" t="s">
        <v>324</v>
      </c>
      <c r="J26" s="13" t="s">
        <v>221</v>
      </c>
      <c r="K26" s="13"/>
      <c r="L26" s="14">
        <v>4</v>
      </c>
      <c r="M26" s="14">
        <v>5</v>
      </c>
      <c r="N26" s="14" t="str">
        <f t="shared" si="0"/>
        <v>Critical</v>
      </c>
      <c r="O26" s="13" t="s">
        <v>422</v>
      </c>
      <c r="P26" s="14">
        <v>3</v>
      </c>
      <c r="Q26" s="11">
        <v>5</v>
      </c>
      <c r="R26" s="15" t="str">
        <f t="shared" si="1"/>
        <v>Significant</v>
      </c>
      <c r="S26" s="120" t="s">
        <v>526</v>
      </c>
      <c r="T26" s="13" t="s">
        <v>497</v>
      </c>
      <c r="U26" s="14" t="s">
        <v>320</v>
      </c>
      <c r="V26" s="14" t="s">
        <v>42</v>
      </c>
      <c r="W26" s="148">
        <v>42979</v>
      </c>
    </row>
    <row r="27" spans="1:23" ht="82.8" x14ac:dyDescent="0.3">
      <c r="A27" s="30">
        <v>26</v>
      </c>
      <c r="B27" s="120" t="s">
        <v>64</v>
      </c>
      <c r="C27" s="13" t="s">
        <v>500</v>
      </c>
      <c r="D27" s="13" t="s">
        <v>479</v>
      </c>
      <c r="E27" s="132"/>
      <c r="F27" s="132"/>
      <c r="G27" s="132"/>
      <c r="H27" s="132" t="s">
        <v>71</v>
      </c>
      <c r="I27" s="13" t="s">
        <v>324</v>
      </c>
      <c r="J27" s="13" t="s">
        <v>130</v>
      </c>
      <c r="K27" s="13"/>
      <c r="L27" s="14">
        <v>5</v>
      </c>
      <c r="M27" s="14">
        <v>3</v>
      </c>
      <c r="N27" s="14" t="str">
        <f t="shared" si="0"/>
        <v>Significant</v>
      </c>
      <c r="O27" s="13" t="s">
        <v>524</v>
      </c>
      <c r="P27" s="14">
        <v>5</v>
      </c>
      <c r="Q27" s="11">
        <v>2</v>
      </c>
      <c r="R27" s="15" t="str">
        <f t="shared" si="1"/>
        <v>Moderate</v>
      </c>
      <c r="S27" s="120" t="s">
        <v>527</v>
      </c>
      <c r="T27" s="13"/>
      <c r="U27" s="14" t="s">
        <v>42</v>
      </c>
      <c r="V27" s="14" t="s">
        <v>42</v>
      </c>
      <c r="W27" s="148">
        <v>42979</v>
      </c>
    </row>
    <row r="28" spans="1:23" ht="110.4" x14ac:dyDescent="0.3">
      <c r="A28" s="30">
        <v>27</v>
      </c>
      <c r="B28" s="120" t="s">
        <v>64</v>
      </c>
      <c r="C28" s="13" t="s">
        <v>84</v>
      </c>
      <c r="D28" s="13" t="s">
        <v>364</v>
      </c>
      <c r="E28" s="132"/>
      <c r="F28" s="132"/>
      <c r="G28" s="132"/>
      <c r="H28" s="132" t="s">
        <v>71</v>
      </c>
      <c r="I28" s="13" t="s">
        <v>324</v>
      </c>
      <c r="J28" s="13" t="s">
        <v>130</v>
      </c>
      <c r="K28" s="13"/>
      <c r="L28" s="14">
        <v>4</v>
      </c>
      <c r="M28" s="14">
        <v>4</v>
      </c>
      <c r="N28" s="14" t="str">
        <f t="shared" si="0"/>
        <v>Significant</v>
      </c>
      <c r="O28" s="13" t="s">
        <v>528</v>
      </c>
      <c r="P28" s="14">
        <v>3</v>
      </c>
      <c r="Q28" s="15">
        <v>4</v>
      </c>
      <c r="R28" s="15" t="str">
        <f t="shared" si="1"/>
        <v>Moderate</v>
      </c>
      <c r="S28" s="120" t="s">
        <v>527</v>
      </c>
      <c r="T28" s="13"/>
      <c r="U28" s="14" t="s">
        <v>42</v>
      </c>
      <c r="V28" s="14" t="s">
        <v>42</v>
      </c>
      <c r="W28" s="148">
        <v>42971</v>
      </c>
    </row>
    <row r="29" spans="1:23" ht="82.8" x14ac:dyDescent="0.3">
      <c r="A29" s="30">
        <v>28</v>
      </c>
      <c r="B29" s="147" t="s">
        <v>152</v>
      </c>
      <c r="C29" s="142" t="s">
        <v>155</v>
      </c>
      <c r="D29" s="142" t="s">
        <v>154</v>
      </c>
      <c r="E29" s="132"/>
      <c r="F29" s="132"/>
      <c r="G29" s="132"/>
      <c r="H29" s="132" t="s">
        <v>71</v>
      </c>
      <c r="I29" s="13" t="s">
        <v>324</v>
      </c>
      <c r="J29" s="13" t="s">
        <v>130</v>
      </c>
      <c r="K29" s="13"/>
      <c r="L29" s="143">
        <v>4</v>
      </c>
      <c r="M29" s="143">
        <v>5</v>
      </c>
      <c r="N29" s="14" t="str">
        <f t="shared" si="0"/>
        <v>Critical</v>
      </c>
      <c r="O29" s="13" t="s">
        <v>524</v>
      </c>
      <c r="P29" s="144">
        <v>1</v>
      </c>
      <c r="Q29" s="145">
        <v>5</v>
      </c>
      <c r="R29" s="14" t="str">
        <f t="shared" si="1"/>
        <v>Moderate</v>
      </c>
      <c r="S29" s="120" t="s">
        <v>527</v>
      </c>
      <c r="T29" s="13"/>
      <c r="U29" s="14" t="s">
        <v>42</v>
      </c>
      <c r="V29" s="14" t="s">
        <v>42</v>
      </c>
      <c r="W29" s="148">
        <v>42971</v>
      </c>
    </row>
    <row r="30" spans="1:23" ht="69" x14ac:dyDescent="0.3">
      <c r="A30" s="30">
        <v>29</v>
      </c>
      <c r="B30" s="147" t="s">
        <v>152</v>
      </c>
      <c r="C30" s="13" t="s">
        <v>532</v>
      </c>
      <c r="D30" s="13" t="s">
        <v>251</v>
      </c>
      <c r="E30" s="132"/>
      <c r="F30" s="132"/>
      <c r="G30" s="132"/>
      <c r="H30" s="132" t="s">
        <v>71</v>
      </c>
      <c r="I30" s="13" t="s">
        <v>324</v>
      </c>
      <c r="J30" s="13" t="s">
        <v>224</v>
      </c>
      <c r="K30" s="13"/>
      <c r="L30" s="143">
        <v>3</v>
      </c>
      <c r="M30" s="143">
        <v>5</v>
      </c>
      <c r="N30" s="14" t="str">
        <f t="shared" si="0"/>
        <v>Significant</v>
      </c>
      <c r="O30" s="13" t="s">
        <v>423</v>
      </c>
      <c r="P30" s="144">
        <v>3</v>
      </c>
      <c r="Q30" s="145">
        <v>5</v>
      </c>
      <c r="R30" s="146" t="str">
        <f t="shared" si="1"/>
        <v>Significant</v>
      </c>
      <c r="S30" s="120" t="s">
        <v>529</v>
      </c>
      <c r="T30" s="13" t="s">
        <v>497</v>
      </c>
      <c r="U30" s="14" t="s">
        <v>320</v>
      </c>
      <c r="V30" s="14" t="s">
        <v>42</v>
      </c>
      <c r="W30" s="148">
        <v>42979</v>
      </c>
    </row>
    <row r="31" spans="1:23" ht="69" x14ac:dyDescent="0.3">
      <c r="A31" s="30">
        <v>30</v>
      </c>
      <c r="B31" s="120" t="s">
        <v>179</v>
      </c>
      <c r="C31" s="13" t="s">
        <v>216</v>
      </c>
      <c r="D31" s="13" t="s">
        <v>227</v>
      </c>
      <c r="E31" s="132"/>
      <c r="F31" s="132"/>
      <c r="G31" s="132"/>
      <c r="H31" s="132" t="s">
        <v>71</v>
      </c>
      <c r="I31" s="13" t="s">
        <v>324</v>
      </c>
      <c r="J31" s="13" t="s">
        <v>471</v>
      </c>
      <c r="K31" s="13" t="s">
        <v>278</v>
      </c>
      <c r="L31" s="14">
        <v>5</v>
      </c>
      <c r="M31" s="14">
        <v>4</v>
      </c>
      <c r="N31" s="14" t="str">
        <f t="shared" si="0"/>
        <v>Critical</v>
      </c>
      <c r="O31" s="13" t="s">
        <v>424</v>
      </c>
      <c r="P31" s="14">
        <v>3</v>
      </c>
      <c r="Q31" s="15">
        <v>4</v>
      </c>
      <c r="R31" s="160" t="str">
        <f t="shared" si="1"/>
        <v>Moderate</v>
      </c>
      <c r="S31" s="120"/>
      <c r="T31" s="13"/>
      <c r="U31" s="14" t="s">
        <v>42</v>
      </c>
      <c r="V31" s="14" t="s">
        <v>42</v>
      </c>
      <c r="W31" s="148">
        <v>42971</v>
      </c>
    </row>
    <row r="32" spans="1:23" ht="69" x14ac:dyDescent="0.3">
      <c r="A32" s="30">
        <v>31</v>
      </c>
      <c r="B32" s="120" t="s">
        <v>179</v>
      </c>
      <c r="C32" s="13" t="s">
        <v>216</v>
      </c>
      <c r="D32" s="13" t="s">
        <v>217</v>
      </c>
      <c r="E32" s="132"/>
      <c r="F32" s="132"/>
      <c r="G32" s="132"/>
      <c r="H32" s="132" t="s">
        <v>71</v>
      </c>
      <c r="I32" s="13" t="s">
        <v>324</v>
      </c>
      <c r="J32" s="13" t="s">
        <v>471</v>
      </c>
      <c r="K32" s="13" t="s">
        <v>278</v>
      </c>
      <c r="L32" s="14">
        <v>3</v>
      </c>
      <c r="M32" s="14">
        <v>4</v>
      </c>
      <c r="N32" s="14" t="str">
        <f t="shared" si="0"/>
        <v>Moderate</v>
      </c>
      <c r="O32" s="13" t="s">
        <v>425</v>
      </c>
      <c r="P32" s="14">
        <v>2</v>
      </c>
      <c r="Q32" s="15">
        <v>4</v>
      </c>
      <c r="R32" s="160" t="str">
        <f t="shared" si="1"/>
        <v>Moderate</v>
      </c>
      <c r="S32" s="120"/>
      <c r="T32" s="13"/>
      <c r="U32" s="14" t="s">
        <v>42</v>
      </c>
      <c r="V32" s="14" t="s">
        <v>42</v>
      </c>
      <c r="W32" s="148">
        <v>42971</v>
      </c>
    </row>
    <row r="33" spans="1:23" ht="110.4" x14ac:dyDescent="0.3">
      <c r="A33" s="30">
        <v>32</v>
      </c>
      <c r="B33" s="120" t="s">
        <v>179</v>
      </c>
      <c r="C33" s="13" t="s">
        <v>216</v>
      </c>
      <c r="D33" s="13" t="s">
        <v>241</v>
      </c>
      <c r="E33" s="132"/>
      <c r="F33" s="132" t="s">
        <v>71</v>
      </c>
      <c r="G33" s="132"/>
      <c r="H33" s="132" t="s">
        <v>71</v>
      </c>
      <c r="I33" s="13" t="s">
        <v>324</v>
      </c>
      <c r="J33" s="13" t="s">
        <v>293</v>
      </c>
      <c r="K33" s="13"/>
      <c r="L33" s="14">
        <v>5</v>
      </c>
      <c r="M33" s="14">
        <v>3</v>
      </c>
      <c r="N33" s="14" t="str">
        <f t="shared" si="0"/>
        <v>Significant</v>
      </c>
      <c r="O33" s="13" t="s">
        <v>426</v>
      </c>
      <c r="P33" s="14">
        <v>3</v>
      </c>
      <c r="Q33" s="15">
        <v>3</v>
      </c>
      <c r="R33" s="160" t="str">
        <f t="shared" si="1"/>
        <v>Moderate</v>
      </c>
      <c r="S33" s="17"/>
      <c r="T33" s="17"/>
      <c r="U33" s="14" t="s">
        <v>42</v>
      </c>
      <c r="V33" s="14" t="s">
        <v>42</v>
      </c>
      <c r="W33" s="148">
        <v>42971</v>
      </c>
    </row>
    <row r="34" spans="1:23" ht="55.2" x14ac:dyDescent="0.3">
      <c r="A34" s="30">
        <v>33</v>
      </c>
      <c r="B34" s="120" t="s">
        <v>179</v>
      </c>
      <c r="C34" s="13" t="s">
        <v>216</v>
      </c>
      <c r="D34" s="13" t="s">
        <v>205</v>
      </c>
      <c r="E34" s="132"/>
      <c r="F34" s="132"/>
      <c r="G34" s="132"/>
      <c r="H34" s="132" t="s">
        <v>71</v>
      </c>
      <c r="I34" s="13" t="s">
        <v>324</v>
      </c>
      <c r="J34" s="13" t="s">
        <v>471</v>
      </c>
      <c r="K34" s="13" t="s">
        <v>278</v>
      </c>
      <c r="L34" s="14">
        <v>5</v>
      </c>
      <c r="M34" s="14">
        <v>2</v>
      </c>
      <c r="N34" s="14" t="str">
        <f t="shared" si="0"/>
        <v>Moderate</v>
      </c>
      <c r="O34" s="13" t="s">
        <v>427</v>
      </c>
      <c r="P34" s="14">
        <v>4</v>
      </c>
      <c r="Q34" s="15">
        <v>2</v>
      </c>
      <c r="R34" s="160" t="str">
        <f t="shared" si="1"/>
        <v>Minor</v>
      </c>
      <c r="S34" s="120"/>
      <c r="T34" s="13"/>
      <c r="U34" s="14" t="s">
        <v>42</v>
      </c>
      <c r="V34" s="14" t="s">
        <v>42</v>
      </c>
      <c r="W34" s="148">
        <v>42971</v>
      </c>
    </row>
    <row r="35" spans="1:23" ht="69" x14ac:dyDescent="0.3">
      <c r="A35" s="30">
        <v>34</v>
      </c>
      <c r="B35" s="147" t="s">
        <v>183</v>
      </c>
      <c r="C35" s="142" t="s">
        <v>184</v>
      </c>
      <c r="D35" s="13" t="s">
        <v>198</v>
      </c>
      <c r="E35" s="132" t="s">
        <v>71</v>
      </c>
      <c r="F35" s="132" t="s">
        <v>71</v>
      </c>
      <c r="G35" s="132" t="s">
        <v>71</v>
      </c>
      <c r="H35" s="132"/>
      <c r="I35" s="13" t="s">
        <v>323</v>
      </c>
      <c r="J35" s="13" t="s">
        <v>225</v>
      </c>
      <c r="K35" s="13" t="s">
        <v>485</v>
      </c>
      <c r="L35" s="143"/>
      <c r="M35" s="143"/>
      <c r="N35" s="14" t="str">
        <f t="shared" si="0"/>
        <v>TBD</v>
      </c>
      <c r="O35" s="13" t="s">
        <v>486</v>
      </c>
      <c r="P35" s="143"/>
      <c r="Q35" s="145"/>
      <c r="R35" s="146" t="str">
        <f t="shared" si="1"/>
        <v>TBD</v>
      </c>
      <c r="S35" s="120"/>
      <c r="T35" s="175"/>
      <c r="U35" s="14" t="s">
        <v>42</v>
      </c>
      <c r="V35" s="14" t="s">
        <v>42</v>
      </c>
      <c r="W35" s="148">
        <v>42913</v>
      </c>
    </row>
    <row r="36" spans="1:23" ht="41.4" x14ac:dyDescent="0.3">
      <c r="A36" s="30">
        <v>35</v>
      </c>
      <c r="B36" s="147" t="s">
        <v>183</v>
      </c>
      <c r="C36" s="142" t="s">
        <v>185</v>
      </c>
      <c r="D36" s="13" t="s">
        <v>198</v>
      </c>
      <c r="E36" s="132" t="s">
        <v>71</v>
      </c>
      <c r="F36" s="132" t="s">
        <v>71</v>
      </c>
      <c r="G36" s="132" t="s">
        <v>71</v>
      </c>
      <c r="H36" s="132"/>
      <c r="I36" s="13" t="s">
        <v>323</v>
      </c>
      <c r="J36" s="13" t="s">
        <v>225</v>
      </c>
      <c r="K36" s="142"/>
      <c r="L36" s="143"/>
      <c r="M36" s="143"/>
      <c r="N36" s="14" t="str">
        <f t="shared" si="0"/>
        <v>TBD</v>
      </c>
      <c r="O36" s="142" t="s">
        <v>192</v>
      </c>
      <c r="P36" s="143"/>
      <c r="Q36" s="145"/>
      <c r="R36" s="146" t="str">
        <f t="shared" si="1"/>
        <v>TBD</v>
      </c>
      <c r="S36" s="120"/>
      <c r="T36" s="175"/>
      <c r="U36" s="14" t="s">
        <v>42</v>
      </c>
      <c r="V36" s="14" t="s">
        <v>42</v>
      </c>
      <c r="W36" s="148">
        <v>42913</v>
      </c>
    </row>
    <row r="37" spans="1:23" ht="41.4" x14ac:dyDescent="0.3">
      <c r="A37" s="30">
        <v>36</v>
      </c>
      <c r="B37" s="147" t="s">
        <v>183</v>
      </c>
      <c r="C37" s="142" t="s">
        <v>186</v>
      </c>
      <c r="D37" s="13" t="s">
        <v>199</v>
      </c>
      <c r="E37" s="132" t="s">
        <v>71</v>
      </c>
      <c r="F37" s="132" t="s">
        <v>71</v>
      </c>
      <c r="G37" s="132" t="s">
        <v>71</v>
      </c>
      <c r="H37" s="132"/>
      <c r="I37" s="13" t="s">
        <v>323</v>
      </c>
      <c r="J37" s="13" t="s">
        <v>225</v>
      </c>
      <c r="K37" s="142"/>
      <c r="L37" s="143"/>
      <c r="M37" s="143"/>
      <c r="N37" s="14" t="str">
        <f t="shared" si="0"/>
        <v>TBD</v>
      </c>
      <c r="O37" s="142" t="s">
        <v>193</v>
      </c>
      <c r="P37" s="143"/>
      <c r="Q37" s="145"/>
      <c r="R37" s="146" t="str">
        <f t="shared" si="1"/>
        <v>TBD</v>
      </c>
      <c r="S37" s="120"/>
      <c r="T37" s="175"/>
      <c r="U37" s="14" t="s">
        <v>42</v>
      </c>
      <c r="V37" s="14" t="s">
        <v>42</v>
      </c>
      <c r="W37" s="148">
        <v>42913</v>
      </c>
    </row>
    <row r="38" spans="1:23" ht="41.4" x14ac:dyDescent="0.3">
      <c r="A38" s="30">
        <v>37</v>
      </c>
      <c r="B38" s="147" t="s">
        <v>183</v>
      </c>
      <c r="C38" s="142" t="s">
        <v>187</v>
      </c>
      <c r="D38" s="13" t="s">
        <v>198</v>
      </c>
      <c r="E38" s="132"/>
      <c r="F38" s="132" t="s">
        <v>71</v>
      </c>
      <c r="G38" s="132" t="s">
        <v>71</v>
      </c>
      <c r="H38" s="132"/>
      <c r="I38" s="13" t="s">
        <v>323</v>
      </c>
      <c r="J38" s="13" t="s">
        <v>225</v>
      </c>
      <c r="K38" s="142"/>
      <c r="L38" s="143"/>
      <c r="M38" s="143"/>
      <c r="N38" s="14" t="str">
        <f t="shared" si="0"/>
        <v>TBD</v>
      </c>
      <c r="O38" s="142" t="s">
        <v>196</v>
      </c>
      <c r="P38" s="143"/>
      <c r="Q38" s="145"/>
      <c r="R38" s="146" t="str">
        <f t="shared" si="1"/>
        <v>TBD</v>
      </c>
      <c r="S38" s="120"/>
      <c r="T38" s="175"/>
      <c r="U38" s="14" t="s">
        <v>42</v>
      </c>
      <c r="V38" s="14" t="s">
        <v>42</v>
      </c>
      <c r="W38" s="148">
        <v>42913</v>
      </c>
    </row>
    <row r="39" spans="1:23" ht="55.2" x14ac:dyDescent="0.3">
      <c r="A39" s="30">
        <v>38</v>
      </c>
      <c r="B39" s="147" t="s">
        <v>183</v>
      </c>
      <c r="C39" s="142" t="s">
        <v>188</v>
      </c>
      <c r="D39" s="13" t="s">
        <v>198</v>
      </c>
      <c r="E39" s="132" t="s">
        <v>71</v>
      </c>
      <c r="F39" s="132"/>
      <c r="G39" s="132"/>
      <c r="H39" s="132"/>
      <c r="I39" s="13" t="s">
        <v>323</v>
      </c>
      <c r="J39" s="13" t="s">
        <v>225</v>
      </c>
      <c r="K39" s="142"/>
      <c r="L39" s="143"/>
      <c r="M39" s="143"/>
      <c r="N39" s="14" t="str">
        <f t="shared" ref="N39:N70" si="2">Toimenpide(L39,M39)</f>
        <v>TBD</v>
      </c>
      <c r="O39" s="142" t="s">
        <v>194</v>
      </c>
      <c r="P39" s="143"/>
      <c r="Q39" s="145"/>
      <c r="R39" s="146" t="str">
        <f t="shared" si="1"/>
        <v>TBD</v>
      </c>
      <c r="S39" s="120"/>
      <c r="T39" s="175"/>
      <c r="U39" s="14" t="s">
        <v>42</v>
      </c>
      <c r="V39" s="14" t="s">
        <v>42</v>
      </c>
      <c r="W39" s="148">
        <v>42913</v>
      </c>
    </row>
    <row r="40" spans="1:23" ht="41.4" x14ac:dyDescent="0.3">
      <c r="A40" s="30">
        <v>39</v>
      </c>
      <c r="B40" s="147" t="s">
        <v>183</v>
      </c>
      <c r="C40" s="142" t="s">
        <v>189</v>
      </c>
      <c r="D40" s="13" t="s">
        <v>200</v>
      </c>
      <c r="E40" s="132"/>
      <c r="F40" s="132" t="s">
        <v>71</v>
      </c>
      <c r="G40" s="132" t="s">
        <v>71</v>
      </c>
      <c r="H40" s="132" t="s">
        <v>71</v>
      </c>
      <c r="I40" s="13" t="s">
        <v>323</v>
      </c>
      <c r="J40" s="13" t="s">
        <v>225</v>
      </c>
      <c r="K40" s="142"/>
      <c r="L40" s="143"/>
      <c r="M40" s="143"/>
      <c r="N40" s="14" t="str">
        <f t="shared" si="2"/>
        <v>TBD</v>
      </c>
      <c r="O40" s="142" t="s">
        <v>195</v>
      </c>
      <c r="P40" s="143"/>
      <c r="Q40" s="145"/>
      <c r="R40" s="146" t="str">
        <f t="shared" si="1"/>
        <v>TBD</v>
      </c>
      <c r="S40" s="120"/>
      <c r="T40" s="13" t="s">
        <v>501</v>
      </c>
      <c r="U40" s="14" t="s">
        <v>320</v>
      </c>
      <c r="V40" s="14" t="s">
        <v>42</v>
      </c>
      <c r="W40" s="148">
        <v>42979</v>
      </c>
    </row>
    <row r="41" spans="1:23" ht="96.6" x14ac:dyDescent="0.3">
      <c r="A41" s="30">
        <v>40</v>
      </c>
      <c r="B41" s="147" t="s">
        <v>183</v>
      </c>
      <c r="C41" s="142" t="s">
        <v>190</v>
      </c>
      <c r="D41" s="13" t="s">
        <v>200</v>
      </c>
      <c r="E41" s="132" t="s">
        <v>71</v>
      </c>
      <c r="F41" s="132" t="s">
        <v>71</v>
      </c>
      <c r="G41" s="132" t="s">
        <v>71</v>
      </c>
      <c r="H41" s="132"/>
      <c r="I41" s="13" t="s">
        <v>323</v>
      </c>
      <c r="J41" s="13" t="s">
        <v>225</v>
      </c>
      <c r="K41" s="142"/>
      <c r="L41" s="143"/>
      <c r="M41" s="143"/>
      <c r="N41" s="14" t="str">
        <f t="shared" si="2"/>
        <v>TBD</v>
      </c>
      <c r="O41" s="142" t="s">
        <v>521</v>
      </c>
      <c r="P41" s="143"/>
      <c r="Q41" s="145"/>
      <c r="R41" s="146" t="str">
        <f t="shared" si="1"/>
        <v>TBD</v>
      </c>
      <c r="S41" s="120"/>
      <c r="T41" s="175"/>
      <c r="U41" s="14" t="s">
        <v>42</v>
      </c>
      <c r="V41" s="14" t="s">
        <v>42</v>
      </c>
      <c r="W41" s="148">
        <v>42913</v>
      </c>
    </row>
    <row r="42" spans="1:23" ht="69" x14ac:dyDescent="0.3">
      <c r="A42" s="30">
        <v>41</v>
      </c>
      <c r="B42" s="147" t="s">
        <v>183</v>
      </c>
      <c r="C42" s="142" t="s">
        <v>191</v>
      </c>
      <c r="D42" s="13" t="s">
        <v>198</v>
      </c>
      <c r="E42" s="132" t="s">
        <v>71</v>
      </c>
      <c r="F42" s="132" t="s">
        <v>71</v>
      </c>
      <c r="G42" s="132" t="s">
        <v>71</v>
      </c>
      <c r="H42" s="132"/>
      <c r="I42" s="13" t="s">
        <v>323</v>
      </c>
      <c r="J42" s="13" t="s">
        <v>225</v>
      </c>
      <c r="K42" s="142"/>
      <c r="L42" s="143"/>
      <c r="M42" s="143"/>
      <c r="N42" s="14" t="str">
        <f t="shared" si="2"/>
        <v>TBD</v>
      </c>
      <c r="O42" s="142" t="s">
        <v>197</v>
      </c>
      <c r="P42" s="144"/>
      <c r="Q42" s="145"/>
      <c r="R42" s="146" t="str">
        <f t="shared" si="1"/>
        <v>TBD</v>
      </c>
      <c r="S42" s="120"/>
      <c r="T42" s="175"/>
      <c r="U42" s="14" t="s">
        <v>42</v>
      </c>
      <c r="V42" s="14" t="s">
        <v>42</v>
      </c>
      <c r="W42" s="148">
        <v>42913</v>
      </c>
    </row>
    <row r="43" spans="1:23" ht="41.4" x14ac:dyDescent="0.3">
      <c r="A43" s="30">
        <v>42</v>
      </c>
      <c r="B43" s="147" t="s">
        <v>208</v>
      </c>
      <c r="C43" s="23" t="s">
        <v>255</v>
      </c>
      <c r="D43" s="13" t="s">
        <v>308</v>
      </c>
      <c r="E43" s="132"/>
      <c r="F43" s="132" t="s">
        <v>71</v>
      </c>
      <c r="G43" s="132"/>
      <c r="H43" s="132"/>
      <c r="I43" s="13" t="s">
        <v>323</v>
      </c>
      <c r="J43" s="13" t="s">
        <v>293</v>
      </c>
      <c r="K43" s="13"/>
      <c r="L43" s="14">
        <v>5</v>
      </c>
      <c r="M43" s="14">
        <v>1</v>
      </c>
      <c r="N43" s="14" t="str">
        <f t="shared" si="2"/>
        <v>Minor</v>
      </c>
      <c r="O43" s="13"/>
      <c r="P43" s="18"/>
      <c r="Q43" s="15"/>
      <c r="R43" s="160" t="str">
        <f t="shared" si="1"/>
        <v>TBD</v>
      </c>
      <c r="S43" s="120"/>
      <c r="T43" s="175"/>
      <c r="U43" s="14"/>
      <c r="V43" s="14" t="s">
        <v>42</v>
      </c>
      <c r="W43" s="148">
        <v>42971</v>
      </c>
    </row>
    <row r="44" spans="1:23" ht="82.8" x14ac:dyDescent="0.3">
      <c r="A44" s="30">
        <v>43</v>
      </c>
      <c r="B44" s="147" t="s">
        <v>218</v>
      </c>
      <c r="C44" s="13" t="s">
        <v>242</v>
      </c>
      <c r="D44" s="13" t="s">
        <v>243</v>
      </c>
      <c r="E44" s="132"/>
      <c r="F44" s="132"/>
      <c r="G44" s="132"/>
      <c r="H44" s="132" t="s">
        <v>71</v>
      </c>
      <c r="I44" s="13" t="s">
        <v>324</v>
      </c>
      <c r="J44" s="13" t="s">
        <v>492</v>
      </c>
      <c r="K44" s="13"/>
      <c r="L44" s="14">
        <v>5</v>
      </c>
      <c r="M44" s="14">
        <v>2</v>
      </c>
      <c r="N44" s="14" t="str">
        <f t="shared" si="2"/>
        <v>Moderate</v>
      </c>
      <c r="O44" s="13" t="s">
        <v>462</v>
      </c>
      <c r="P44" s="18">
        <v>5</v>
      </c>
      <c r="Q44" s="15">
        <v>1</v>
      </c>
      <c r="R44" s="160" t="str">
        <f t="shared" si="1"/>
        <v>Minor</v>
      </c>
      <c r="S44" s="120" t="s">
        <v>518</v>
      </c>
      <c r="T44" s="13" t="s">
        <v>502</v>
      </c>
      <c r="U44" s="14" t="s">
        <v>320</v>
      </c>
      <c r="V44" s="14" t="s">
        <v>43</v>
      </c>
      <c r="W44" s="148">
        <v>42979</v>
      </c>
    </row>
    <row r="45" spans="1:23" ht="96.6" x14ac:dyDescent="0.3">
      <c r="A45" s="30">
        <v>44</v>
      </c>
      <c r="B45" s="147" t="s">
        <v>218</v>
      </c>
      <c r="C45" s="13" t="s">
        <v>294</v>
      </c>
      <c r="D45" s="13" t="s">
        <v>220</v>
      </c>
      <c r="E45" s="132" t="s">
        <v>71</v>
      </c>
      <c r="F45" s="132" t="s">
        <v>71</v>
      </c>
      <c r="G45" s="132"/>
      <c r="H45" s="132"/>
      <c r="I45" s="13" t="s">
        <v>323</v>
      </c>
      <c r="J45" s="13" t="s">
        <v>492</v>
      </c>
      <c r="K45" s="13"/>
      <c r="L45" s="14">
        <v>4</v>
      </c>
      <c r="M45" s="14">
        <v>4</v>
      </c>
      <c r="N45" s="14" t="str">
        <f t="shared" si="2"/>
        <v>Significant</v>
      </c>
      <c r="O45" s="13" t="s">
        <v>481</v>
      </c>
      <c r="P45" s="18">
        <v>2</v>
      </c>
      <c r="Q45" s="15">
        <v>4</v>
      </c>
      <c r="R45" s="160" t="str">
        <f t="shared" si="1"/>
        <v>Moderate</v>
      </c>
      <c r="S45" s="120" t="s">
        <v>518</v>
      </c>
      <c r="T45" s="13" t="s">
        <v>463</v>
      </c>
      <c r="U45" s="14" t="s">
        <v>320</v>
      </c>
      <c r="V45" s="14" t="s">
        <v>42</v>
      </c>
      <c r="W45" s="148">
        <v>42971</v>
      </c>
    </row>
    <row r="46" spans="1:23" ht="55.2" x14ac:dyDescent="0.3">
      <c r="A46" s="30">
        <v>45</v>
      </c>
      <c r="B46" s="120" t="s">
        <v>218</v>
      </c>
      <c r="C46" s="19" t="s">
        <v>464</v>
      </c>
      <c r="D46" s="13" t="s">
        <v>219</v>
      </c>
      <c r="E46" s="132" t="s">
        <v>71</v>
      </c>
      <c r="F46" s="132" t="s">
        <v>71</v>
      </c>
      <c r="G46" s="132"/>
      <c r="H46" s="132"/>
      <c r="I46" s="13" t="s">
        <v>323</v>
      </c>
      <c r="J46" s="13" t="s">
        <v>492</v>
      </c>
      <c r="K46" s="13"/>
      <c r="L46" s="14">
        <v>4</v>
      </c>
      <c r="M46" s="14">
        <v>2</v>
      </c>
      <c r="N46" s="14" t="str">
        <f t="shared" si="2"/>
        <v>Minor</v>
      </c>
      <c r="O46" s="13" t="s">
        <v>482</v>
      </c>
      <c r="P46" s="18">
        <v>3</v>
      </c>
      <c r="Q46" s="15">
        <v>2</v>
      </c>
      <c r="R46" s="160" t="str">
        <f t="shared" si="1"/>
        <v>Minor</v>
      </c>
      <c r="S46" s="120" t="s">
        <v>518</v>
      </c>
      <c r="T46" s="175"/>
      <c r="U46" s="14" t="s">
        <v>42</v>
      </c>
      <c r="V46" s="14" t="s">
        <v>43</v>
      </c>
      <c r="W46" s="148">
        <v>42971</v>
      </c>
    </row>
    <row r="47" spans="1:23" ht="69" x14ac:dyDescent="0.3">
      <c r="A47" s="30">
        <v>47</v>
      </c>
      <c r="B47" s="17" t="s">
        <v>233</v>
      </c>
      <c r="C47" s="13" t="s">
        <v>235</v>
      </c>
      <c r="D47" s="13" t="s">
        <v>246</v>
      </c>
      <c r="E47" s="132"/>
      <c r="F47" s="132"/>
      <c r="G47" s="132"/>
      <c r="H47" s="132" t="s">
        <v>71</v>
      </c>
      <c r="I47" s="13" t="s">
        <v>324</v>
      </c>
      <c r="J47" s="13" t="s">
        <v>221</v>
      </c>
      <c r="K47" s="13"/>
      <c r="L47" s="14">
        <v>5</v>
      </c>
      <c r="M47" s="14">
        <v>2</v>
      </c>
      <c r="N47" s="14" t="str">
        <f t="shared" si="2"/>
        <v>Moderate</v>
      </c>
      <c r="O47" s="13" t="s">
        <v>530</v>
      </c>
      <c r="P47" s="18">
        <v>5</v>
      </c>
      <c r="Q47" s="15">
        <v>1</v>
      </c>
      <c r="R47" s="160" t="str">
        <f t="shared" si="1"/>
        <v>Minor</v>
      </c>
      <c r="S47" s="120" t="s">
        <v>527</v>
      </c>
      <c r="T47" s="13" t="s">
        <v>480</v>
      </c>
      <c r="U47" s="14" t="s">
        <v>320</v>
      </c>
      <c r="V47" s="14" t="s">
        <v>42</v>
      </c>
      <c r="W47" s="148">
        <v>42971</v>
      </c>
    </row>
    <row r="48" spans="1:23" ht="55.2" x14ac:dyDescent="0.3">
      <c r="A48" s="30">
        <v>48</v>
      </c>
      <c r="B48" s="120" t="s">
        <v>232</v>
      </c>
      <c r="C48" s="23" t="s">
        <v>256</v>
      </c>
      <c r="D48" s="13" t="s">
        <v>257</v>
      </c>
      <c r="E48" s="132" t="s">
        <v>71</v>
      </c>
      <c r="F48" s="132" t="s">
        <v>71</v>
      </c>
      <c r="G48" s="132"/>
      <c r="H48" s="132"/>
      <c r="I48" s="13" t="s">
        <v>323</v>
      </c>
      <c r="J48" s="13" t="s">
        <v>223</v>
      </c>
      <c r="K48" s="13" t="s">
        <v>258</v>
      </c>
      <c r="L48" s="14">
        <v>5</v>
      </c>
      <c r="M48" s="14">
        <v>2</v>
      </c>
      <c r="N48" s="14" t="str">
        <f t="shared" si="2"/>
        <v>Moderate</v>
      </c>
      <c r="O48" s="13" t="s">
        <v>481</v>
      </c>
      <c r="P48" s="18">
        <v>5</v>
      </c>
      <c r="Q48" s="15">
        <v>1</v>
      </c>
      <c r="R48" s="160" t="str">
        <f t="shared" si="1"/>
        <v>Minor</v>
      </c>
      <c r="S48" s="120" t="s">
        <v>518</v>
      </c>
      <c r="T48" s="206"/>
      <c r="U48" s="14" t="s">
        <v>42</v>
      </c>
      <c r="V48" s="14" t="s">
        <v>42</v>
      </c>
      <c r="W48" s="148">
        <v>42971</v>
      </c>
    </row>
    <row r="49" spans="1:23" ht="55.2" x14ac:dyDescent="0.3">
      <c r="A49" s="30">
        <v>49</v>
      </c>
      <c r="B49" s="120" t="s">
        <v>232</v>
      </c>
      <c r="C49" s="23" t="s">
        <v>503</v>
      </c>
      <c r="D49" s="13" t="s">
        <v>259</v>
      </c>
      <c r="E49" s="132"/>
      <c r="F49" s="132" t="s">
        <v>71</v>
      </c>
      <c r="G49" s="132"/>
      <c r="H49" s="132"/>
      <c r="I49" s="13" t="s">
        <v>323</v>
      </c>
      <c r="J49" s="13" t="s">
        <v>223</v>
      </c>
      <c r="K49" s="13"/>
      <c r="L49" s="14">
        <v>5</v>
      </c>
      <c r="M49" s="14">
        <v>2</v>
      </c>
      <c r="N49" s="14" t="str">
        <f t="shared" si="2"/>
        <v>Moderate</v>
      </c>
      <c r="O49" s="13" t="s">
        <v>472</v>
      </c>
      <c r="P49" s="18">
        <v>5</v>
      </c>
      <c r="Q49" s="15">
        <v>2</v>
      </c>
      <c r="R49" s="160" t="str">
        <f t="shared" si="1"/>
        <v>Moderate</v>
      </c>
      <c r="S49" s="120" t="s">
        <v>518</v>
      </c>
      <c r="T49" s="175"/>
      <c r="U49" s="14" t="s">
        <v>42</v>
      </c>
      <c r="V49" s="14" t="s">
        <v>42</v>
      </c>
      <c r="W49" s="148">
        <v>42979</v>
      </c>
    </row>
    <row r="50" spans="1:23" ht="69" x14ac:dyDescent="0.3">
      <c r="A50" s="30">
        <v>50</v>
      </c>
      <c r="B50" s="120" t="s">
        <v>232</v>
      </c>
      <c r="C50" s="23" t="s">
        <v>260</v>
      </c>
      <c r="D50" s="13" t="s">
        <v>261</v>
      </c>
      <c r="E50" s="132"/>
      <c r="F50" s="132" t="s">
        <v>71</v>
      </c>
      <c r="G50" s="132"/>
      <c r="H50" s="132"/>
      <c r="I50" s="13" t="s">
        <v>323</v>
      </c>
      <c r="J50" s="13" t="s">
        <v>223</v>
      </c>
      <c r="K50" s="13" t="s">
        <v>264</v>
      </c>
      <c r="L50" s="14">
        <v>3</v>
      </c>
      <c r="M50" s="14">
        <v>4</v>
      </c>
      <c r="N50" s="14" t="str">
        <f t="shared" si="2"/>
        <v>Moderate</v>
      </c>
      <c r="O50" s="13" t="s">
        <v>428</v>
      </c>
      <c r="P50" s="18">
        <v>2</v>
      </c>
      <c r="Q50" s="15">
        <v>4</v>
      </c>
      <c r="R50" s="160" t="str">
        <f t="shared" si="1"/>
        <v>Moderate</v>
      </c>
      <c r="S50" s="120" t="s">
        <v>518</v>
      </c>
      <c r="T50" s="175"/>
      <c r="U50" s="14" t="s">
        <v>42</v>
      </c>
      <c r="V50" s="14" t="s">
        <v>42</v>
      </c>
      <c r="W50" s="148">
        <v>42979</v>
      </c>
    </row>
    <row r="51" spans="1:23" ht="55.2" x14ac:dyDescent="0.3">
      <c r="A51" s="30">
        <v>51</v>
      </c>
      <c r="B51" s="120" t="s">
        <v>232</v>
      </c>
      <c r="C51" s="23" t="s">
        <v>262</v>
      </c>
      <c r="D51" s="13" t="s">
        <v>263</v>
      </c>
      <c r="E51" s="132"/>
      <c r="F51" s="132" t="s">
        <v>71</v>
      </c>
      <c r="G51" s="132"/>
      <c r="H51" s="132"/>
      <c r="I51" s="13" t="s">
        <v>323</v>
      </c>
      <c r="J51" s="13" t="s">
        <v>223</v>
      </c>
      <c r="K51" s="13"/>
      <c r="L51" s="14">
        <v>4</v>
      </c>
      <c r="M51" s="14">
        <v>3</v>
      </c>
      <c r="N51" s="14" t="str">
        <f t="shared" si="2"/>
        <v>Moderate</v>
      </c>
      <c r="O51" s="13" t="s">
        <v>429</v>
      </c>
      <c r="P51" s="18">
        <v>3</v>
      </c>
      <c r="Q51" s="15">
        <v>3</v>
      </c>
      <c r="R51" s="160" t="str">
        <f t="shared" si="1"/>
        <v>Moderate</v>
      </c>
      <c r="S51" s="120" t="s">
        <v>518</v>
      </c>
      <c r="T51" s="175"/>
      <c r="U51" s="14" t="s">
        <v>42</v>
      </c>
      <c r="V51" s="14" t="s">
        <v>42</v>
      </c>
      <c r="W51" s="148">
        <v>42979</v>
      </c>
    </row>
    <row r="52" spans="1:23" ht="55.2" x14ac:dyDescent="0.3">
      <c r="A52" s="30">
        <v>52</v>
      </c>
      <c r="B52" s="120" t="s">
        <v>232</v>
      </c>
      <c r="C52" s="23" t="s">
        <v>265</v>
      </c>
      <c r="D52" s="13" t="s">
        <v>266</v>
      </c>
      <c r="E52" s="132"/>
      <c r="F52" s="132" t="s">
        <v>71</v>
      </c>
      <c r="G52" s="132"/>
      <c r="H52" s="132"/>
      <c r="I52" s="13" t="s">
        <v>323</v>
      </c>
      <c r="J52" s="13" t="s">
        <v>223</v>
      </c>
      <c r="K52" s="13"/>
      <c r="L52" s="14">
        <v>5</v>
      </c>
      <c r="M52" s="14">
        <v>1</v>
      </c>
      <c r="N52" s="14" t="str">
        <f t="shared" si="2"/>
        <v>Minor</v>
      </c>
      <c r="O52" s="13"/>
      <c r="P52" s="18"/>
      <c r="Q52" s="15"/>
      <c r="R52" s="160"/>
      <c r="S52" s="120"/>
      <c r="T52" s="175"/>
      <c r="U52" s="14"/>
      <c r="V52" s="14" t="s">
        <v>43</v>
      </c>
      <c r="W52" s="148">
        <v>42971</v>
      </c>
    </row>
    <row r="53" spans="1:23" ht="55.2" x14ac:dyDescent="0.3">
      <c r="A53" s="30">
        <v>53</v>
      </c>
      <c r="B53" s="120" t="s">
        <v>232</v>
      </c>
      <c r="C53" s="23" t="s">
        <v>391</v>
      </c>
      <c r="D53" s="13" t="s">
        <v>267</v>
      </c>
      <c r="E53" s="132"/>
      <c r="F53" s="132" t="s">
        <v>71</v>
      </c>
      <c r="G53" s="132"/>
      <c r="H53" s="132"/>
      <c r="I53" s="13" t="s">
        <v>323</v>
      </c>
      <c r="J53" s="13" t="s">
        <v>223</v>
      </c>
      <c r="K53" s="13"/>
      <c r="L53" s="14">
        <v>4</v>
      </c>
      <c r="M53" s="14">
        <v>2</v>
      </c>
      <c r="N53" s="14" t="str">
        <f t="shared" si="2"/>
        <v>Minor</v>
      </c>
      <c r="O53" s="13"/>
      <c r="P53" s="18"/>
      <c r="Q53" s="15"/>
      <c r="R53" s="160"/>
      <c r="S53" s="120"/>
      <c r="T53" s="175"/>
      <c r="U53" s="14"/>
      <c r="V53" s="14" t="s">
        <v>43</v>
      </c>
      <c r="W53" s="148">
        <v>42971</v>
      </c>
    </row>
    <row r="54" spans="1:23" ht="82.8" x14ac:dyDescent="0.3">
      <c r="A54" s="30">
        <v>54</v>
      </c>
      <c r="B54" s="183" t="s">
        <v>233</v>
      </c>
      <c r="C54" s="178" t="s">
        <v>216</v>
      </c>
      <c r="D54" s="178" t="s">
        <v>268</v>
      </c>
      <c r="E54" s="132"/>
      <c r="F54" s="132"/>
      <c r="G54" s="132"/>
      <c r="H54" s="132" t="s">
        <v>71</v>
      </c>
      <c r="I54" s="13" t="s">
        <v>324</v>
      </c>
      <c r="J54" s="13" t="s">
        <v>221</v>
      </c>
      <c r="K54" s="13"/>
      <c r="L54" s="179">
        <v>3</v>
      </c>
      <c r="M54" s="179">
        <v>4</v>
      </c>
      <c r="N54" s="14" t="str">
        <f t="shared" si="2"/>
        <v>Moderate</v>
      </c>
      <c r="O54" s="13" t="s">
        <v>524</v>
      </c>
      <c r="P54" s="179">
        <v>2</v>
      </c>
      <c r="Q54" s="181">
        <v>3</v>
      </c>
      <c r="R54" s="182" t="str">
        <f t="shared" ref="R54:R76" si="3">Toimenpide(P54,Q54)</f>
        <v>Minor</v>
      </c>
      <c r="S54" s="120" t="s">
        <v>527</v>
      </c>
      <c r="T54" s="175"/>
      <c r="U54" s="14" t="s">
        <v>42</v>
      </c>
      <c r="V54" s="14" t="s">
        <v>42</v>
      </c>
      <c r="W54" s="148">
        <v>42971</v>
      </c>
    </row>
    <row r="55" spans="1:23" ht="55.2" x14ac:dyDescent="0.3">
      <c r="A55" s="30">
        <v>55</v>
      </c>
      <c r="B55" s="183" t="s">
        <v>233</v>
      </c>
      <c r="C55" s="178" t="s">
        <v>269</v>
      </c>
      <c r="D55" s="178" t="s">
        <v>270</v>
      </c>
      <c r="E55" s="132"/>
      <c r="F55" s="132"/>
      <c r="G55" s="132"/>
      <c r="H55" s="132" t="s">
        <v>71</v>
      </c>
      <c r="I55" s="13" t="s">
        <v>324</v>
      </c>
      <c r="J55" s="13" t="s">
        <v>471</v>
      </c>
      <c r="K55" s="13" t="s">
        <v>467</v>
      </c>
      <c r="L55" s="179"/>
      <c r="M55" s="179"/>
      <c r="N55" s="14" t="str">
        <f t="shared" si="2"/>
        <v>TBD</v>
      </c>
      <c r="O55" s="178"/>
      <c r="P55" s="179"/>
      <c r="Q55" s="181"/>
      <c r="R55" s="182" t="str">
        <f t="shared" si="3"/>
        <v>TBD</v>
      </c>
      <c r="S55" s="177"/>
      <c r="T55" s="175"/>
      <c r="U55" s="14"/>
      <c r="V55" s="14" t="s">
        <v>62</v>
      </c>
      <c r="W55" s="148">
        <v>42971</v>
      </c>
    </row>
    <row r="56" spans="1:23" ht="55.2" x14ac:dyDescent="0.3">
      <c r="A56" s="30">
        <v>57</v>
      </c>
      <c r="B56" s="120" t="s">
        <v>274</v>
      </c>
      <c r="C56" s="13" t="s">
        <v>279</v>
      </c>
      <c r="D56" s="13" t="s">
        <v>280</v>
      </c>
      <c r="E56" s="132"/>
      <c r="F56" s="132" t="s">
        <v>71</v>
      </c>
      <c r="G56" s="132"/>
      <c r="H56" s="132"/>
      <c r="I56" s="13" t="s">
        <v>326</v>
      </c>
      <c r="J56" s="13" t="s">
        <v>293</v>
      </c>
      <c r="K56" s="13"/>
      <c r="L56" s="14">
        <v>5</v>
      </c>
      <c r="M56" s="14">
        <v>3</v>
      </c>
      <c r="N56" s="14" t="str">
        <f t="shared" si="2"/>
        <v>Significant</v>
      </c>
      <c r="O56" s="13" t="s">
        <v>483</v>
      </c>
      <c r="P56" s="14">
        <v>4</v>
      </c>
      <c r="Q56" s="15">
        <v>3</v>
      </c>
      <c r="R56" s="160" t="str">
        <f t="shared" si="3"/>
        <v>Moderate</v>
      </c>
      <c r="S56" s="120" t="s">
        <v>518</v>
      </c>
      <c r="T56" s="17"/>
      <c r="U56" s="14" t="s">
        <v>42</v>
      </c>
      <c r="V56" s="14" t="s">
        <v>42</v>
      </c>
      <c r="W56" s="148">
        <v>42971</v>
      </c>
    </row>
    <row r="57" spans="1:23" ht="96.6" x14ac:dyDescent="0.3">
      <c r="A57" s="30">
        <v>58</v>
      </c>
      <c r="B57" s="120" t="s">
        <v>274</v>
      </c>
      <c r="C57" s="13" t="s">
        <v>468</v>
      </c>
      <c r="D57" s="13" t="s">
        <v>276</v>
      </c>
      <c r="E57" s="132"/>
      <c r="F57" s="132" t="s">
        <v>71</v>
      </c>
      <c r="G57" s="132"/>
      <c r="H57" s="132"/>
      <c r="I57" s="13" t="s">
        <v>326</v>
      </c>
      <c r="J57" s="13" t="s">
        <v>293</v>
      </c>
      <c r="K57" s="13"/>
      <c r="L57" s="14">
        <v>5</v>
      </c>
      <c r="M57" s="14">
        <v>4</v>
      </c>
      <c r="N57" s="14" t="str">
        <f t="shared" si="2"/>
        <v>Critical</v>
      </c>
      <c r="O57" s="13" t="s">
        <v>514</v>
      </c>
      <c r="P57" s="14">
        <v>3</v>
      </c>
      <c r="Q57" s="15">
        <v>4</v>
      </c>
      <c r="R57" s="160" t="str">
        <f t="shared" si="3"/>
        <v>Moderate</v>
      </c>
      <c r="S57" s="120" t="s">
        <v>522</v>
      </c>
      <c r="T57" s="17"/>
      <c r="U57" s="14" t="s">
        <v>42</v>
      </c>
      <c r="V57" s="14" t="s">
        <v>42</v>
      </c>
      <c r="W57" s="148">
        <v>42971</v>
      </c>
    </row>
    <row r="58" spans="1:23" ht="69" x14ac:dyDescent="0.3">
      <c r="A58" s="185">
        <v>60</v>
      </c>
      <c r="B58" s="183" t="s">
        <v>377</v>
      </c>
      <c r="C58" s="13" t="s">
        <v>376</v>
      </c>
      <c r="D58" s="178" t="s">
        <v>369</v>
      </c>
      <c r="E58" s="132"/>
      <c r="F58" s="132"/>
      <c r="G58" s="132" t="s">
        <v>71</v>
      </c>
      <c r="H58" s="132" t="s">
        <v>71</v>
      </c>
      <c r="I58" s="178" t="s">
        <v>324</v>
      </c>
      <c r="J58" s="13" t="s">
        <v>224</v>
      </c>
      <c r="K58" s="178"/>
      <c r="L58" s="179">
        <v>5</v>
      </c>
      <c r="M58" s="179">
        <v>3</v>
      </c>
      <c r="N58" s="14" t="str">
        <f t="shared" si="2"/>
        <v>Significant</v>
      </c>
      <c r="O58" s="13" t="s">
        <v>430</v>
      </c>
      <c r="P58" s="179">
        <v>2</v>
      </c>
      <c r="Q58" s="181">
        <v>3</v>
      </c>
      <c r="R58" s="182" t="str">
        <f t="shared" si="3"/>
        <v>Minor</v>
      </c>
      <c r="S58" s="120" t="s">
        <v>531</v>
      </c>
      <c r="T58" s="175"/>
      <c r="U58" s="14" t="s">
        <v>42</v>
      </c>
      <c r="V58" s="14" t="s">
        <v>42</v>
      </c>
      <c r="W58" s="148">
        <v>42971</v>
      </c>
    </row>
    <row r="59" spans="1:23" ht="69" x14ac:dyDescent="0.3">
      <c r="A59" s="185">
        <v>61</v>
      </c>
      <c r="B59" s="183" t="s">
        <v>377</v>
      </c>
      <c r="C59" s="13" t="s">
        <v>368</v>
      </c>
      <c r="D59" s="13" t="s">
        <v>370</v>
      </c>
      <c r="E59" s="132"/>
      <c r="F59" s="132"/>
      <c r="G59" s="132"/>
      <c r="H59" s="132" t="s">
        <v>71</v>
      </c>
      <c r="I59" s="13" t="s">
        <v>324</v>
      </c>
      <c r="J59" s="13" t="s">
        <v>224</v>
      </c>
      <c r="K59" s="178"/>
      <c r="L59" s="179">
        <v>3</v>
      </c>
      <c r="M59" s="179">
        <v>5</v>
      </c>
      <c r="N59" s="14" t="str">
        <f t="shared" si="2"/>
        <v>Significant</v>
      </c>
      <c r="O59" s="13" t="s">
        <v>431</v>
      </c>
      <c r="P59" s="179">
        <v>1</v>
      </c>
      <c r="Q59" s="181">
        <v>5</v>
      </c>
      <c r="R59" s="182" t="str">
        <f t="shared" si="3"/>
        <v>Moderate</v>
      </c>
      <c r="S59" s="120" t="s">
        <v>531</v>
      </c>
      <c r="T59" s="175"/>
      <c r="U59" s="14" t="s">
        <v>42</v>
      </c>
      <c r="V59" s="14" t="s">
        <v>42</v>
      </c>
      <c r="W59" s="148">
        <v>42971</v>
      </c>
    </row>
    <row r="60" spans="1:23" ht="69" x14ac:dyDescent="0.3">
      <c r="A60" s="185">
        <v>62</v>
      </c>
      <c r="B60" s="183" t="s">
        <v>377</v>
      </c>
      <c r="C60" s="13" t="s">
        <v>374</v>
      </c>
      <c r="D60" s="13" t="s">
        <v>375</v>
      </c>
      <c r="E60" s="132"/>
      <c r="F60" s="132"/>
      <c r="G60" s="132" t="s">
        <v>71</v>
      </c>
      <c r="H60" s="132"/>
      <c r="I60" s="13" t="s">
        <v>324</v>
      </c>
      <c r="J60" s="13" t="s">
        <v>224</v>
      </c>
      <c r="K60" s="178"/>
      <c r="L60" s="179">
        <v>4</v>
      </c>
      <c r="M60" s="179">
        <v>3</v>
      </c>
      <c r="N60" s="14" t="str">
        <f t="shared" si="2"/>
        <v>Moderate</v>
      </c>
      <c r="O60" s="13" t="s">
        <v>430</v>
      </c>
      <c r="P60" s="179">
        <v>2</v>
      </c>
      <c r="Q60" s="181">
        <v>3</v>
      </c>
      <c r="R60" s="182" t="str">
        <f t="shared" si="3"/>
        <v>Minor</v>
      </c>
      <c r="S60" s="120" t="s">
        <v>531</v>
      </c>
      <c r="T60" s="175"/>
      <c r="U60" s="14" t="s">
        <v>42</v>
      </c>
      <c r="V60" s="14" t="s">
        <v>42</v>
      </c>
      <c r="W60" s="148">
        <v>42971</v>
      </c>
    </row>
    <row r="61" spans="1:23" ht="55.2" x14ac:dyDescent="0.3">
      <c r="A61" s="185">
        <v>63</v>
      </c>
      <c r="B61" s="183" t="s">
        <v>377</v>
      </c>
      <c r="C61" s="13" t="s">
        <v>373</v>
      </c>
      <c r="D61" s="13" t="s">
        <v>371</v>
      </c>
      <c r="E61" s="132"/>
      <c r="F61" s="132"/>
      <c r="G61" s="132"/>
      <c r="H61" s="132" t="s">
        <v>71</v>
      </c>
      <c r="I61" s="13" t="s">
        <v>324</v>
      </c>
      <c r="J61" s="13" t="s">
        <v>224</v>
      </c>
      <c r="K61" s="178"/>
      <c r="L61" s="179">
        <v>2</v>
      </c>
      <c r="M61" s="179">
        <v>5</v>
      </c>
      <c r="N61" s="14" t="str">
        <f t="shared" si="2"/>
        <v>Significant</v>
      </c>
      <c r="O61" s="13" t="s">
        <v>533</v>
      </c>
      <c r="P61" s="179">
        <v>1</v>
      </c>
      <c r="Q61" s="181">
        <v>5</v>
      </c>
      <c r="R61" s="182" t="str">
        <f t="shared" si="3"/>
        <v>Moderate</v>
      </c>
      <c r="S61" s="120" t="s">
        <v>529</v>
      </c>
      <c r="T61" s="175"/>
      <c r="U61" s="14" t="s">
        <v>42</v>
      </c>
      <c r="V61" s="14" t="s">
        <v>42</v>
      </c>
      <c r="W61" s="148">
        <v>42971</v>
      </c>
    </row>
    <row r="62" spans="1:23" ht="55.2" x14ac:dyDescent="0.3">
      <c r="A62" s="185">
        <v>64</v>
      </c>
      <c r="B62" s="120" t="s">
        <v>379</v>
      </c>
      <c r="C62" s="13" t="s">
        <v>380</v>
      </c>
      <c r="D62" s="13" t="s">
        <v>381</v>
      </c>
      <c r="E62" s="132"/>
      <c r="F62" s="132" t="s">
        <v>71</v>
      </c>
      <c r="G62" s="132"/>
      <c r="H62" s="132" t="s">
        <v>71</v>
      </c>
      <c r="I62" s="13" t="s">
        <v>324</v>
      </c>
      <c r="J62" s="13" t="s">
        <v>223</v>
      </c>
      <c r="K62" s="13"/>
      <c r="L62" s="14">
        <v>1</v>
      </c>
      <c r="M62" s="14">
        <v>5</v>
      </c>
      <c r="N62" s="14" t="str">
        <f t="shared" si="2"/>
        <v>Moderate</v>
      </c>
      <c r="O62" s="13" t="s">
        <v>382</v>
      </c>
      <c r="P62" s="14">
        <v>1</v>
      </c>
      <c r="Q62" s="15">
        <v>5</v>
      </c>
      <c r="R62" s="160" t="str">
        <f t="shared" si="3"/>
        <v>Moderate</v>
      </c>
      <c r="S62" s="120" t="s">
        <v>518</v>
      </c>
      <c r="T62" s="175"/>
      <c r="U62" s="14" t="s">
        <v>42</v>
      </c>
      <c r="V62" s="14" t="s">
        <v>42</v>
      </c>
      <c r="W62" s="148">
        <v>42971</v>
      </c>
    </row>
    <row r="63" spans="1:23" ht="69" x14ac:dyDescent="0.3">
      <c r="A63" s="185">
        <v>64</v>
      </c>
      <c r="B63" s="120" t="s">
        <v>403</v>
      </c>
      <c r="C63" s="13" t="s">
        <v>404</v>
      </c>
      <c r="D63" s="13" t="s">
        <v>405</v>
      </c>
      <c r="E63" s="132" t="s">
        <v>71</v>
      </c>
      <c r="F63" s="132" t="s">
        <v>71</v>
      </c>
      <c r="G63" s="132"/>
      <c r="H63" s="132"/>
      <c r="I63" s="13" t="s">
        <v>323</v>
      </c>
      <c r="J63" s="13" t="s">
        <v>225</v>
      </c>
      <c r="K63" s="13"/>
      <c r="L63" s="14">
        <v>3</v>
      </c>
      <c r="M63" s="14">
        <v>5</v>
      </c>
      <c r="N63" s="14" t="str">
        <f t="shared" si="2"/>
        <v>Significant</v>
      </c>
      <c r="O63" s="13" t="s">
        <v>406</v>
      </c>
      <c r="P63" s="14">
        <v>2</v>
      </c>
      <c r="Q63" s="15">
        <v>3</v>
      </c>
      <c r="R63" s="160" t="str">
        <f t="shared" si="3"/>
        <v>Minor</v>
      </c>
      <c r="S63" s="120" t="s">
        <v>491</v>
      </c>
      <c r="T63" s="13" t="s">
        <v>504</v>
      </c>
      <c r="U63" s="14" t="s">
        <v>42</v>
      </c>
      <c r="V63" s="14" t="s">
        <v>42</v>
      </c>
      <c r="W63" s="148">
        <v>42979</v>
      </c>
    </row>
    <row r="64" spans="1:23" ht="55.2" x14ac:dyDescent="0.3">
      <c r="A64" s="185">
        <v>65</v>
      </c>
      <c r="B64" s="120" t="s">
        <v>379</v>
      </c>
      <c r="C64" s="13" t="s">
        <v>383</v>
      </c>
      <c r="D64" s="13" t="s">
        <v>384</v>
      </c>
      <c r="E64" s="132"/>
      <c r="F64" s="132" t="s">
        <v>71</v>
      </c>
      <c r="G64" s="132"/>
      <c r="H64" s="132" t="s">
        <v>71</v>
      </c>
      <c r="I64" s="13" t="s">
        <v>324</v>
      </c>
      <c r="J64" s="13" t="s">
        <v>223</v>
      </c>
      <c r="K64" s="13"/>
      <c r="L64" s="14">
        <v>2</v>
      </c>
      <c r="M64" s="14">
        <v>5</v>
      </c>
      <c r="N64" s="14" t="str">
        <f t="shared" si="2"/>
        <v>Significant</v>
      </c>
      <c r="O64" s="13" t="s">
        <v>385</v>
      </c>
      <c r="P64" s="14">
        <v>1</v>
      </c>
      <c r="Q64" s="15">
        <v>5</v>
      </c>
      <c r="R64" s="160" t="str">
        <f t="shared" si="3"/>
        <v>Moderate</v>
      </c>
      <c r="S64" s="120" t="s">
        <v>518</v>
      </c>
      <c r="T64" s="175"/>
      <c r="U64" s="14" t="s">
        <v>42</v>
      </c>
      <c r="V64" s="14" t="s">
        <v>42</v>
      </c>
      <c r="W64" s="148">
        <v>42971</v>
      </c>
    </row>
    <row r="65" spans="1:23" ht="96.6" x14ac:dyDescent="0.3">
      <c r="A65" s="185">
        <v>65</v>
      </c>
      <c r="B65" s="120" t="s">
        <v>403</v>
      </c>
      <c r="C65" s="13" t="s">
        <v>407</v>
      </c>
      <c r="D65" s="13" t="s">
        <v>408</v>
      </c>
      <c r="E65" s="132"/>
      <c r="F65" s="132" t="s">
        <v>71</v>
      </c>
      <c r="G65" s="132"/>
      <c r="H65" s="132"/>
      <c r="I65" s="13" t="s">
        <v>323</v>
      </c>
      <c r="J65" s="13" t="s">
        <v>225</v>
      </c>
      <c r="K65" s="13"/>
      <c r="L65" s="14">
        <v>3</v>
      </c>
      <c r="M65" s="14">
        <v>5</v>
      </c>
      <c r="N65" s="14" t="str">
        <f t="shared" si="2"/>
        <v>Significant</v>
      </c>
      <c r="O65" s="13" t="s">
        <v>415</v>
      </c>
      <c r="P65" s="14">
        <v>1</v>
      </c>
      <c r="Q65" s="15">
        <v>5</v>
      </c>
      <c r="R65" s="160" t="str">
        <f t="shared" si="3"/>
        <v>Moderate</v>
      </c>
      <c r="S65" s="120" t="s">
        <v>491</v>
      </c>
      <c r="T65" s="175"/>
      <c r="U65" s="14" t="s">
        <v>42</v>
      </c>
      <c r="V65" s="14" t="s">
        <v>42</v>
      </c>
      <c r="W65" s="148">
        <v>42971</v>
      </c>
    </row>
    <row r="66" spans="1:23" ht="41.4" x14ac:dyDescent="0.3">
      <c r="A66" s="185">
        <v>66</v>
      </c>
      <c r="B66" s="120" t="s">
        <v>379</v>
      </c>
      <c r="C66" s="13" t="s">
        <v>386</v>
      </c>
      <c r="D66" s="13" t="s">
        <v>387</v>
      </c>
      <c r="E66" s="132"/>
      <c r="F66" s="132" t="s">
        <v>71</v>
      </c>
      <c r="G66" s="132"/>
      <c r="H66" s="132" t="s">
        <v>71</v>
      </c>
      <c r="I66" s="13" t="s">
        <v>324</v>
      </c>
      <c r="J66" s="13" t="s">
        <v>223</v>
      </c>
      <c r="K66" s="13"/>
      <c r="L66" s="14">
        <v>2</v>
      </c>
      <c r="M66" s="14">
        <v>3</v>
      </c>
      <c r="N66" s="14" t="str">
        <f t="shared" si="2"/>
        <v>Minor</v>
      </c>
      <c r="O66" s="13"/>
      <c r="P66" s="14">
        <v>2</v>
      </c>
      <c r="Q66" s="15">
        <v>3</v>
      </c>
      <c r="R66" s="160" t="str">
        <f t="shared" si="3"/>
        <v>Minor</v>
      </c>
      <c r="S66" s="195"/>
      <c r="T66" s="175"/>
      <c r="U66" s="14"/>
      <c r="V66" s="14" t="s">
        <v>43</v>
      </c>
      <c r="W66" s="148">
        <v>42971</v>
      </c>
    </row>
    <row r="67" spans="1:23" ht="55.2" x14ac:dyDescent="0.3">
      <c r="A67" s="185">
        <v>66</v>
      </c>
      <c r="B67" s="120" t="s">
        <v>403</v>
      </c>
      <c r="C67" s="13" t="s">
        <v>409</v>
      </c>
      <c r="D67" s="13" t="s">
        <v>410</v>
      </c>
      <c r="E67" s="132"/>
      <c r="F67" s="132" t="s">
        <v>71</v>
      </c>
      <c r="G67" s="132"/>
      <c r="H67" s="132"/>
      <c r="I67" s="13" t="s">
        <v>323</v>
      </c>
      <c r="J67" s="13" t="s">
        <v>225</v>
      </c>
      <c r="K67" s="13"/>
      <c r="L67" s="14">
        <v>4</v>
      </c>
      <c r="M67" s="14">
        <v>3</v>
      </c>
      <c r="N67" s="14" t="str">
        <f t="shared" si="2"/>
        <v>Moderate</v>
      </c>
      <c r="O67" s="13" t="s">
        <v>416</v>
      </c>
      <c r="P67" s="14">
        <v>2</v>
      </c>
      <c r="Q67" s="15">
        <v>3</v>
      </c>
      <c r="R67" s="160" t="str">
        <f t="shared" si="3"/>
        <v>Minor</v>
      </c>
      <c r="S67" s="120" t="s">
        <v>518</v>
      </c>
      <c r="T67" s="175"/>
      <c r="U67" s="14" t="s">
        <v>42</v>
      </c>
      <c r="V67" s="14" t="s">
        <v>42</v>
      </c>
      <c r="W67" s="148">
        <v>42971</v>
      </c>
    </row>
    <row r="68" spans="1:23" ht="41.4" x14ac:dyDescent="0.3">
      <c r="A68" s="185">
        <v>67</v>
      </c>
      <c r="B68" s="120" t="s">
        <v>379</v>
      </c>
      <c r="C68" s="13" t="s">
        <v>388</v>
      </c>
      <c r="D68" s="13" t="s">
        <v>389</v>
      </c>
      <c r="E68" s="132"/>
      <c r="F68" s="132" t="s">
        <v>71</v>
      </c>
      <c r="G68" s="132"/>
      <c r="H68" s="132" t="s">
        <v>71</v>
      </c>
      <c r="I68" s="13" t="s">
        <v>324</v>
      </c>
      <c r="J68" s="13" t="s">
        <v>223</v>
      </c>
      <c r="K68" s="13"/>
      <c r="L68" s="14">
        <v>3</v>
      </c>
      <c r="M68" s="14">
        <v>5</v>
      </c>
      <c r="N68" s="14" t="str">
        <f t="shared" si="2"/>
        <v>Significant</v>
      </c>
      <c r="O68" s="13" t="s">
        <v>390</v>
      </c>
      <c r="P68" s="14">
        <v>1</v>
      </c>
      <c r="Q68" s="15">
        <v>2</v>
      </c>
      <c r="R68" s="160" t="str">
        <f t="shared" si="3"/>
        <v>Negligible</v>
      </c>
      <c r="S68" s="120" t="s">
        <v>518</v>
      </c>
      <c r="T68" s="175"/>
      <c r="U68" s="14" t="s">
        <v>42</v>
      </c>
      <c r="V68" s="14" t="s">
        <v>42</v>
      </c>
      <c r="W68" s="148">
        <v>42971</v>
      </c>
    </row>
    <row r="69" spans="1:23" ht="55.2" x14ac:dyDescent="0.3">
      <c r="A69" s="185">
        <v>67</v>
      </c>
      <c r="B69" s="120" t="s">
        <v>403</v>
      </c>
      <c r="C69" s="13" t="s">
        <v>411</v>
      </c>
      <c r="D69" s="13" t="s">
        <v>413</v>
      </c>
      <c r="E69" s="132"/>
      <c r="F69" s="132" t="s">
        <v>71</v>
      </c>
      <c r="G69" s="132"/>
      <c r="H69" s="132"/>
      <c r="I69" s="13" t="s">
        <v>323</v>
      </c>
      <c r="J69" s="13" t="s">
        <v>225</v>
      </c>
      <c r="K69" s="13"/>
      <c r="L69" s="14">
        <v>5</v>
      </c>
      <c r="M69" s="14">
        <v>3</v>
      </c>
      <c r="N69" s="14" t="str">
        <f t="shared" si="2"/>
        <v>Significant</v>
      </c>
      <c r="O69" s="13" t="s">
        <v>523</v>
      </c>
      <c r="P69" s="14">
        <v>4</v>
      </c>
      <c r="Q69" s="15">
        <v>3</v>
      </c>
      <c r="R69" s="160" t="str">
        <f t="shared" si="3"/>
        <v>Moderate</v>
      </c>
      <c r="S69" s="120" t="s">
        <v>491</v>
      </c>
      <c r="T69" s="175"/>
      <c r="U69" s="14" t="s">
        <v>42</v>
      </c>
      <c r="V69" s="14" t="s">
        <v>42</v>
      </c>
      <c r="W69" s="148">
        <v>42979</v>
      </c>
    </row>
    <row r="70" spans="1:23" ht="69" x14ac:dyDescent="0.3">
      <c r="A70" s="185">
        <v>68</v>
      </c>
      <c r="B70" s="120" t="s">
        <v>403</v>
      </c>
      <c r="C70" s="13" t="s">
        <v>412</v>
      </c>
      <c r="D70" s="13" t="s">
        <v>414</v>
      </c>
      <c r="E70" s="132"/>
      <c r="F70" s="132" t="s">
        <v>71</v>
      </c>
      <c r="G70" s="132"/>
      <c r="H70" s="132"/>
      <c r="I70" s="13" t="s">
        <v>323</v>
      </c>
      <c r="J70" s="13" t="s">
        <v>225</v>
      </c>
      <c r="K70" s="13"/>
      <c r="L70" s="14">
        <v>3</v>
      </c>
      <c r="M70" s="14">
        <v>2</v>
      </c>
      <c r="N70" s="14" t="str">
        <f t="shared" si="2"/>
        <v>Minor</v>
      </c>
      <c r="O70" s="13" t="s">
        <v>505</v>
      </c>
      <c r="P70" s="14">
        <v>2</v>
      </c>
      <c r="Q70" s="15">
        <v>2</v>
      </c>
      <c r="R70" s="160" t="str">
        <f t="shared" si="3"/>
        <v>Negligible</v>
      </c>
      <c r="S70" s="120" t="s">
        <v>491</v>
      </c>
      <c r="T70" s="175"/>
      <c r="U70" s="14" t="s">
        <v>42</v>
      </c>
      <c r="V70" s="14" t="s">
        <v>43</v>
      </c>
      <c r="W70" s="148">
        <v>42979</v>
      </c>
    </row>
    <row r="71" spans="1:23" ht="82.8" x14ac:dyDescent="0.3">
      <c r="A71" s="185">
        <v>69</v>
      </c>
      <c r="B71" s="17" t="s">
        <v>446</v>
      </c>
      <c r="C71" s="13" t="s">
        <v>445</v>
      </c>
      <c r="D71" s="13" t="s">
        <v>517</v>
      </c>
      <c r="E71" s="132"/>
      <c r="F71" s="132"/>
      <c r="G71" s="132"/>
      <c r="H71" s="132" t="s">
        <v>71</v>
      </c>
      <c r="I71" s="13" t="s">
        <v>324</v>
      </c>
      <c r="J71" s="13" t="s">
        <v>207</v>
      </c>
      <c r="K71" s="13" t="s">
        <v>449</v>
      </c>
      <c r="L71" s="14">
        <v>4</v>
      </c>
      <c r="M71" s="14">
        <v>4</v>
      </c>
      <c r="N71" s="14" t="str">
        <f t="shared" ref="N71:N76" si="4">Toimenpide(L71,M71)</f>
        <v>Significant</v>
      </c>
      <c r="O71" s="13" t="s">
        <v>453</v>
      </c>
      <c r="P71" s="14">
        <v>4</v>
      </c>
      <c r="Q71" s="15">
        <v>4</v>
      </c>
      <c r="R71" s="15" t="str">
        <f t="shared" si="3"/>
        <v>Significant</v>
      </c>
      <c r="S71" s="120" t="s">
        <v>491</v>
      </c>
      <c r="T71" s="13" t="s">
        <v>499</v>
      </c>
      <c r="U71" s="14" t="s">
        <v>320</v>
      </c>
      <c r="V71" s="14" t="s">
        <v>42</v>
      </c>
      <c r="W71" s="148">
        <v>42971</v>
      </c>
    </row>
    <row r="72" spans="1:23" ht="55.2" x14ac:dyDescent="0.3">
      <c r="A72" s="185">
        <v>70</v>
      </c>
      <c r="B72" s="17" t="s">
        <v>446</v>
      </c>
      <c r="C72" s="13" t="s">
        <v>447</v>
      </c>
      <c r="D72" s="13" t="s">
        <v>448</v>
      </c>
      <c r="E72" s="132" t="s">
        <v>71</v>
      </c>
      <c r="F72" s="132"/>
      <c r="G72" s="132"/>
      <c r="H72" s="132" t="s">
        <v>71</v>
      </c>
      <c r="I72" s="13" t="s">
        <v>324</v>
      </c>
      <c r="J72" s="13" t="s">
        <v>207</v>
      </c>
      <c r="K72" s="13" t="s">
        <v>457</v>
      </c>
      <c r="L72" s="14">
        <v>1</v>
      </c>
      <c r="M72" s="14">
        <v>4</v>
      </c>
      <c r="N72" s="14" t="str">
        <f t="shared" si="4"/>
        <v>Minor</v>
      </c>
      <c r="O72" s="13" t="s">
        <v>458</v>
      </c>
      <c r="P72" s="14">
        <v>1</v>
      </c>
      <c r="Q72" s="15">
        <v>4</v>
      </c>
      <c r="R72" s="15" t="str">
        <f t="shared" si="3"/>
        <v>Minor</v>
      </c>
      <c r="S72" s="120" t="s">
        <v>491</v>
      </c>
      <c r="T72" s="13"/>
      <c r="U72" s="14" t="s">
        <v>42</v>
      </c>
      <c r="V72" s="14" t="s">
        <v>43</v>
      </c>
      <c r="W72" s="148">
        <v>42971</v>
      </c>
    </row>
    <row r="73" spans="1:23" ht="55.2" x14ac:dyDescent="0.3">
      <c r="A73" s="185">
        <v>71</v>
      </c>
      <c r="B73" s="17" t="s">
        <v>446</v>
      </c>
      <c r="C73" s="13" t="s">
        <v>456</v>
      </c>
      <c r="D73" s="13" t="s">
        <v>455</v>
      </c>
      <c r="E73" s="132"/>
      <c r="F73" s="132"/>
      <c r="G73" s="132"/>
      <c r="H73" s="132" t="s">
        <v>71</v>
      </c>
      <c r="I73" s="13" t="s">
        <v>324</v>
      </c>
      <c r="J73" s="13" t="s">
        <v>207</v>
      </c>
      <c r="K73" s="13"/>
      <c r="L73" s="14">
        <v>3</v>
      </c>
      <c r="M73" s="14">
        <v>4</v>
      </c>
      <c r="N73" s="14" t="str">
        <f t="shared" si="4"/>
        <v>Moderate</v>
      </c>
      <c r="O73" s="13" t="s">
        <v>450</v>
      </c>
      <c r="P73" s="14">
        <v>2</v>
      </c>
      <c r="Q73" s="15">
        <v>4</v>
      </c>
      <c r="R73" s="15" t="str">
        <f t="shared" si="3"/>
        <v>Moderate</v>
      </c>
      <c r="S73" s="120" t="s">
        <v>87</v>
      </c>
      <c r="T73" s="13" t="s">
        <v>499</v>
      </c>
      <c r="U73" s="14" t="s">
        <v>63</v>
      </c>
      <c r="V73" s="14" t="s">
        <v>42</v>
      </c>
      <c r="W73" s="148">
        <v>42971</v>
      </c>
    </row>
    <row r="74" spans="1:23" ht="69" x14ac:dyDescent="0.3">
      <c r="A74" s="185">
        <v>72</v>
      </c>
      <c r="B74" s="17" t="s">
        <v>446</v>
      </c>
      <c r="C74" s="13" t="s">
        <v>82</v>
      </c>
      <c r="D74" s="13" t="s">
        <v>454</v>
      </c>
      <c r="E74" s="132"/>
      <c r="F74" s="132"/>
      <c r="G74" s="132"/>
      <c r="H74" s="132" t="s">
        <v>71</v>
      </c>
      <c r="I74" s="13" t="s">
        <v>324</v>
      </c>
      <c r="J74" s="13" t="s">
        <v>207</v>
      </c>
      <c r="K74" s="13"/>
      <c r="L74" s="14">
        <v>3</v>
      </c>
      <c r="M74" s="14">
        <v>4</v>
      </c>
      <c r="N74" s="14" t="str">
        <f t="shared" si="4"/>
        <v>Moderate</v>
      </c>
      <c r="O74" s="13" t="s">
        <v>452</v>
      </c>
      <c r="P74" s="14">
        <v>2</v>
      </c>
      <c r="Q74" s="15">
        <v>4</v>
      </c>
      <c r="R74" s="15" t="str">
        <f t="shared" si="3"/>
        <v>Moderate</v>
      </c>
      <c r="S74" s="120" t="s">
        <v>491</v>
      </c>
      <c r="T74" s="13"/>
      <c r="U74" s="14" t="s">
        <v>42</v>
      </c>
      <c r="V74" s="14" t="s">
        <v>42</v>
      </c>
      <c r="W74" s="148">
        <v>42971</v>
      </c>
    </row>
    <row r="75" spans="1:23" ht="96.6" x14ac:dyDescent="0.3">
      <c r="A75" s="30">
        <v>73</v>
      </c>
      <c r="B75" s="120" t="s">
        <v>465</v>
      </c>
      <c r="C75" s="13" t="s">
        <v>469</v>
      </c>
      <c r="D75" s="13" t="s">
        <v>466</v>
      </c>
      <c r="E75" s="132"/>
      <c r="F75" s="132"/>
      <c r="G75" s="132"/>
      <c r="H75" s="132" t="s">
        <v>71</v>
      </c>
      <c r="I75" s="13" t="s">
        <v>324</v>
      </c>
      <c r="J75" s="13" t="s">
        <v>492</v>
      </c>
      <c r="K75" s="13"/>
      <c r="L75" s="14">
        <v>5</v>
      </c>
      <c r="M75" s="14">
        <v>3</v>
      </c>
      <c r="N75" s="14" t="str">
        <f t="shared" si="4"/>
        <v>Significant</v>
      </c>
      <c r="O75" s="13" t="s">
        <v>470</v>
      </c>
      <c r="P75" s="18">
        <v>3</v>
      </c>
      <c r="Q75" s="15">
        <v>3</v>
      </c>
      <c r="R75" s="160" t="str">
        <f t="shared" si="3"/>
        <v>Moderate</v>
      </c>
      <c r="S75" s="120" t="s">
        <v>518</v>
      </c>
      <c r="T75" s="13"/>
      <c r="U75" s="14" t="s">
        <v>42</v>
      </c>
      <c r="V75" s="14" t="s">
        <v>42</v>
      </c>
      <c r="W75" s="148">
        <v>42971</v>
      </c>
    </row>
    <row r="76" spans="1:23" ht="55.2" x14ac:dyDescent="0.3">
      <c r="A76" s="30">
        <v>74</v>
      </c>
      <c r="B76" s="120" t="s">
        <v>465</v>
      </c>
      <c r="C76" s="13" t="s">
        <v>464</v>
      </c>
      <c r="D76" s="13" t="s">
        <v>219</v>
      </c>
      <c r="E76" s="132"/>
      <c r="F76" s="132" t="s">
        <v>71</v>
      </c>
      <c r="G76" s="132"/>
      <c r="H76" s="132"/>
      <c r="I76" s="13" t="s">
        <v>324</v>
      </c>
      <c r="J76" s="13" t="s">
        <v>293</v>
      </c>
      <c r="K76" s="13"/>
      <c r="L76" s="179">
        <v>5</v>
      </c>
      <c r="M76" s="179">
        <v>2</v>
      </c>
      <c r="N76" s="14" t="str">
        <f t="shared" si="4"/>
        <v>Moderate</v>
      </c>
      <c r="O76" s="13" t="s">
        <v>484</v>
      </c>
      <c r="P76" s="179">
        <v>4</v>
      </c>
      <c r="Q76" s="181">
        <v>2</v>
      </c>
      <c r="R76" s="182" t="str">
        <f t="shared" si="3"/>
        <v>Minor</v>
      </c>
      <c r="S76" s="120" t="s">
        <v>518</v>
      </c>
      <c r="T76" s="175"/>
      <c r="U76" s="14" t="s">
        <v>42</v>
      </c>
      <c r="V76" s="14" t="s">
        <v>42</v>
      </c>
      <c r="W76" s="148">
        <v>42971</v>
      </c>
    </row>
    <row r="77" spans="1:23" x14ac:dyDescent="0.3">
      <c r="A77" s="30"/>
      <c r="B77" s="17"/>
      <c r="C77" s="13"/>
      <c r="D77" s="13"/>
      <c r="E77" s="13"/>
      <c r="F77" s="13"/>
      <c r="G77" s="13"/>
      <c r="H77" s="13"/>
      <c r="I77" s="13"/>
      <c r="J77" s="13"/>
      <c r="K77" s="13"/>
      <c r="L77" s="14"/>
      <c r="M77" s="14"/>
      <c r="N77" s="14"/>
      <c r="O77" s="13"/>
      <c r="P77" s="13"/>
      <c r="Q77" s="15"/>
      <c r="R77" s="15"/>
      <c r="S77" s="12"/>
      <c r="T77" s="16"/>
      <c r="U77" s="207"/>
      <c r="V77" s="207"/>
      <c r="W77" s="208"/>
    </row>
    <row r="78" spans="1:23" x14ac:dyDescent="0.3">
      <c r="A78" s="30"/>
      <c r="B78" s="17"/>
      <c r="C78" s="13"/>
      <c r="D78" s="13"/>
      <c r="E78" s="13"/>
      <c r="F78" s="13"/>
      <c r="G78" s="13"/>
      <c r="H78" s="13"/>
      <c r="I78" s="13"/>
      <c r="J78" s="13"/>
      <c r="K78" s="13"/>
      <c r="L78" s="14"/>
      <c r="M78" s="14"/>
      <c r="N78" s="14"/>
      <c r="O78" s="13"/>
      <c r="P78" s="13"/>
      <c r="Q78" s="15"/>
      <c r="R78" s="15"/>
      <c r="S78" s="12"/>
      <c r="T78" s="16"/>
      <c r="U78" s="16"/>
      <c r="V78" s="16"/>
    </row>
    <row r="79" spans="1:23" x14ac:dyDescent="0.3">
      <c r="A79" s="30"/>
      <c r="B79" s="17"/>
      <c r="C79" s="13"/>
      <c r="D79" s="13"/>
      <c r="E79" s="13"/>
      <c r="F79" s="13"/>
      <c r="G79" s="13"/>
      <c r="H79" s="13"/>
      <c r="I79" s="13"/>
      <c r="J79" s="13"/>
      <c r="K79" s="13"/>
      <c r="L79" s="14"/>
      <c r="M79" s="14"/>
      <c r="N79" s="14"/>
      <c r="O79" s="13"/>
      <c r="P79" s="13"/>
      <c r="Q79" s="15"/>
      <c r="R79" s="15"/>
      <c r="S79" s="12"/>
      <c r="T79" s="16"/>
      <c r="U79" s="16"/>
      <c r="V79" s="16"/>
    </row>
    <row r="80" spans="1:23" x14ac:dyDescent="0.3">
      <c r="A80" s="30"/>
      <c r="B80" s="17"/>
      <c r="C80" s="13"/>
      <c r="D80" s="13"/>
      <c r="E80" s="13"/>
      <c r="F80" s="13"/>
      <c r="G80" s="13"/>
      <c r="H80" s="13"/>
      <c r="I80" s="13"/>
      <c r="J80" s="13"/>
      <c r="K80" s="13"/>
      <c r="L80" s="14"/>
      <c r="M80" s="14"/>
      <c r="N80" s="14"/>
      <c r="O80" s="13"/>
      <c r="P80" s="13"/>
      <c r="Q80" s="15"/>
      <c r="R80" s="15"/>
      <c r="S80" s="12"/>
      <c r="T80" s="16"/>
      <c r="U80" s="16"/>
      <c r="V80" s="16"/>
    </row>
    <row r="81" spans="1:22" x14ac:dyDescent="0.3">
      <c r="A81" s="30"/>
      <c r="B81" s="17"/>
      <c r="C81" s="13"/>
      <c r="D81" s="13"/>
      <c r="E81" s="13"/>
      <c r="F81" s="13"/>
      <c r="G81" s="13"/>
      <c r="H81" s="13"/>
      <c r="I81" s="13"/>
      <c r="J81" s="13"/>
      <c r="K81" s="13"/>
      <c r="L81" s="14"/>
      <c r="M81" s="14"/>
      <c r="N81" s="14"/>
      <c r="O81" s="36"/>
      <c r="P81" s="13"/>
      <c r="Q81" s="15"/>
      <c r="R81" s="15"/>
      <c r="S81" s="12"/>
      <c r="T81" s="16"/>
      <c r="U81" s="16"/>
      <c r="V81" s="16"/>
    </row>
    <row r="82" spans="1:22" x14ac:dyDescent="0.3">
      <c r="A82" s="30"/>
      <c r="B82" s="17"/>
      <c r="C82" s="13"/>
      <c r="D82" s="13"/>
      <c r="E82" s="13"/>
      <c r="F82" s="13"/>
      <c r="G82" s="13"/>
      <c r="H82" s="13"/>
      <c r="I82" s="13"/>
      <c r="J82" s="13"/>
      <c r="K82" s="13"/>
      <c r="L82" s="14"/>
      <c r="M82" s="14"/>
      <c r="N82" s="14"/>
      <c r="O82" s="13"/>
      <c r="P82" s="13"/>
      <c r="Q82" s="15"/>
      <c r="R82" s="15"/>
      <c r="S82" s="12"/>
      <c r="T82" s="16"/>
      <c r="U82" s="16"/>
      <c r="V82" s="16"/>
    </row>
    <row r="83" spans="1:22" x14ac:dyDescent="0.3">
      <c r="A83" s="30"/>
      <c r="B83" s="17"/>
      <c r="C83" s="13"/>
      <c r="D83" s="13"/>
      <c r="E83" s="13"/>
      <c r="F83" s="13"/>
      <c r="G83" s="13"/>
      <c r="H83" s="13"/>
      <c r="I83" s="13"/>
      <c r="J83" s="13"/>
      <c r="K83" s="13"/>
      <c r="L83" s="14"/>
      <c r="M83" s="14"/>
      <c r="N83" s="14"/>
      <c r="O83" s="13"/>
      <c r="P83" s="13"/>
      <c r="Q83" s="15"/>
      <c r="R83" s="15"/>
      <c r="S83" s="12"/>
      <c r="T83" s="16"/>
      <c r="U83" s="16"/>
      <c r="V83" s="16"/>
    </row>
    <row r="84" spans="1:22" x14ac:dyDescent="0.3">
      <c r="A84" s="30"/>
      <c r="B84" s="17"/>
      <c r="C84" s="13"/>
      <c r="D84" s="13"/>
      <c r="E84" s="13"/>
      <c r="F84" s="13"/>
      <c r="G84" s="13"/>
      <c r="H84" s="13"/>
      <c r="I84" s="13"/>
      <c r="J84" s="13"/>
      <c r="K84" s="13"/>
      <c r="L84" s="14"/>
      <c r="M84" s="14"/>
      <c r="N84" s="14"/>
      <c r="O84" s="13"/>
      <c r="P84" s="13"/>
      <c r="Q84" s="15"/>
      <c r="R84" s="15"/>
      <c r="S84" s="12"/>
      <c r="T84" s="16"/>
      <c r="U84" s="16"/>
      <c r="V84" s="16"/>
    </row>
    <row r="85" spans="1:22" x14ac:dyDescent="0.3">
      <c r="A85" s="30"/>
      <c r="B85" s="17"/>
      <c r="C85" s="13"/>
      <c r="D85" s="13"/>
      <c r="E85" s="13"/>
      <c r="F85" s="13"/>
      <c r="G85" s="13"/>
      <c r="H85" s="13"/>
      <c r="I85" s="13"/>
      <c r="J85" s="13"/>
      <c r="K85" s="13"/>
      <c r="L85" s="14"/>
      <c r="M85" s="14"/>
      <c r="N85" s="14"/>
      <c r="O85" s="13"/>
      <c r="P85" s="13"/>
      <c r="Q85" s="15"/>
      <c r="R85" s="15"/>
      <c r="S85" s="12"/>
      <c r="T85" s="16"/>
      <c r="U85" s="16"/>
      <c r="V85" s="16"/>
    </row>
    <row r="86" spans="1:22" x14ac:dyDescent="0.3">
      <c r="A86" s="30"/>
      <c r="B86" s="17"/>
      <c r="C86" s="13"/>
      <c r="D86" s="13"/>
      <c r="E86" s="13"/>
      <c r="F86" s="13"/>
      <c r="G86" s="13"/>
      <c r="H86" s="13"/>
      <c r="I86" s="13"/>
      <c r="J86" s="13"/>
      <c r="K86" s="13"/>
      <c r="L86" s="14"/>
      <c r="M86" s="14"/>
      <c r="N86" s="14"/>
      <c r="O86" s="13"/>
      <c r="P86" s="13"/>
      <c r="Q86" s="15"/>
      <c r="R86" s="15"/>
      <c r="S86" s="12"/>
      <c r="T86" s="16"/>
      <c r="U86" s="16"/>
      <c r="V86" s="16"/>
    </row>
    <row r="87" spans="1:22" x14ac:dyDescent="0.3">
      <c r="A87" s="30"/>
      <c r="B87" s="17"/>
      <c r="C87" s="13"/>
      <c r="D87" s="13"/>
      <c r="E87" s="13"/>
      <c r="F87" s="13"/>
      <c r="G87" s="13"/>
      <c r="H87" s="13"/>
      <c r="I87" s="13"/>
      <c r="J87" s="13"/>
      <c r="K87" s="13"/>
      <c r="L87" s="14"/>
      <c r="M87" s="14"/>
      <c r="N87" s="14"/>
      <c r="O87" s="13"/>
      <c r="P87" s="13"/>
      <c r="Q87" s="15"/>
      <c r="R87" s="15"/>
      <c r="S87" s="12"/>
      <c r="T87" s="16"/>
      <c r="U87" s="16"/>
      <c r="V87" s="16"/>
    </row>
    <row r="88" spans="1:22" x14ac:dyDescent="0.3">
      <c r="A88" s="30"/>
      <c r="B88" s="17"/>
      <c r="C88" s="13"/>
      <c r="D88" s="13"/>
      <c r="E88" s="13"/>
      <c r="F88" s="13"/>
      <c r="G88" s="13"/>
      <c r="H88" s="13"/>
      <c r="I88" s="13"/>
      <c r="J88" s="13"/>
      <c r="K88" s="13"/>
      <c r="L88" s="14"/>
      <c r="M88" s="14"/>
      <c r="N88" s="14"/>
      <c r="O88" s="13"/>
      <c r="P88" s="13"/>
      <c r="Q88" s="15"/>
      <c r="R88" s="15"/>
      <c r="S88" s="12"/>
      <c r="T88" s="16"/>
      <c r="U88" s="16"/>
      <c r="V88" s="16"/>
    </row>
    <row r="89" spans="1:22" x14ac:dyDescent="0.3">
      <c r="A89" s="30"/>
      <c r="B89" s="17"/>
      <c r="C89" s="17"/>
      <c r="D89" s="13"/>
      <c r="E89" s="13"/>
      <c r="F89" s="13"/>
      <c r="G89" s="13"/>
      <c r="H89" s="13"/>
      <c r="I89" s="13"/>
      <c r="J89" s="13"/>
      <c r="K89" s="13"/>
      <c r="L89" s="14"/>
      <c r="M89" s="14"/>
      <c r="N89" s="14"/>
      <c r="O89" s="13"/>
      <c r="P89" s="13"/>
      <c r="Q89" s="15"/>
      <c r="R89" s="15"/>
      <c r="S89" s="12"/>
      <c r="T89" s="16"/>
      <c r="U89" s="16"/>
      <c r="V89" s="16"/>
    </row>
    <row r="90" spans="1:22" x14ac:dyDescent="0.3">
      <c r="A90" s="30"/>
      <c r="B90" s="17"/>
      <c r="C90" s="17"/>
      <c r="D90" s="13"/>
      <c r="E90" s="13"/>
      <c r="F90" s="13"/>
      <c r="G90" s="13"/>
      <c r="H90" s="13"/>
      <c r="I90" s="13"/>
      <c r="J90" s="13"/>
      <c r="K90" s="13"/>
      <c r="L90" s="14"/>
      <c r="M90" s="14"/>
      <c r="N90" s="14"/>
      <c r="O90" s="13"/>
      <c r="P90" s="13"/>
      <c r="Q90" s="15"/>
      <c r="R90" s="15"/>
      <c r="S90" s="12"/>
      <c r="T90" s="16"/>
      <c r="U90" s="16"/>
      <c r="V90" s="16"/>
    </row>
    <row r="91" spans="1:22" x14ac:dyDescent="0.3">
      <c r="A91" s="30"/>
      <c r="B91" s="17"/>
      <c r="C91" s="13"/>
      <c r="D91" s="13"/>
      <c r="E91" s="13"/>
      <c r="F91" s="13"/>
      <c r="G91" s="13"/>
      <c r="H91" s="13"/>
      <c r="I91" s="13"/>
      <c r="J91" s="13"/>
      <c r="K91" s="13"/>
      <c r="L91" s="14"/>
      <c r="M91" s="14"/>
      <c r="N91" s="14"/>
      <c r="O91" s="13"/>
      <c r="P91" s="13"/>
      <c r="Q91" s="15"/>
      <c r="R91" s="15"/>
      <c r="S91" s="12"/>
      <c r="T91" s="16"/>
      <c r="U91" s="16"/>
      <c r="V91" s="16"/>
    </row>
    <row r="92" spans="1:22" x14ac:dyDescent="0.3">
      <c r="A92" s="30"/>
      <c r="B92" s="17"/>
      <c r="C92" s="13"/>
      <c r="D92" s="13"/>
      <c r="E92" s="13"/>
      <c r="F92" s="13"/>
      <c r="G92" s="13"/>
      <c r="H92" s="13"/>
      <c r="I92" s="13"/>
      <c r="J92" s="13"/>
      <c r="K92" s="13"/>
      <c r="L92" s="14"/>
      <c r="M92" s="14"/>
      <c r="N92" s="14"/>
      <c r="O92" s="13"/>
      <c r="P92" s="13"/>
      <c r="Q92" s="15"/>
      <c r="R92" s="15"/>
      <c r="S92" s="12"/>
      <c r="T92" s="16"/>
      <c r="U92" s="16"/>
      <c r="V92" s="16"/>
    </row>
    <row r="93" spans="1:22" x14ac:dyDescent="0.3">
      <c r="A93" s="30"/>
      <c r="B93" s="17"/>
      <c r="C93" s="17"/>
      <c r="D93" s="13"/>
      <c r="E93" s="13"/>
      <c r="F93" s="13"/>
      <c r="G93" s="13"/>
      <c r="H93" s="13"/>
      <c r="I93" s="13"/>
      <c r="J93" s="13"/>
      <c r="K93" s="13"/>
      <c r="L93" s="14"/>
      <c r="M93" s="14"/>
      <c r="N93" s="14"/>
      <c r="O93" s="13"/>
      <c r="P93" s="13"/>
      <c r="Q93" s="15"/>
      <c r="R93" s="15"/>
      <c r="S93" s="12"/>
      <c r="T93" s="16"/>
      <c r="U93" s="16"/>
      <c r="V93" s="16"/>
    </row>
    <row r="94" spans="1:22" x14ac:dyDescent="0.3">
      <c r="A94" s="30"/>
      <c r="B94" s="17"/>
      <c r="C94" s="13"/>
      <c r="D94" s="13"/>
      <c r="E94" s="13"/>
      <c r="F94" s="13"/>
      <c r="G94" s="13"/>
      <c r="H94" s="13"/>
      <c r="I94" s="13"/>
      <c r="J94" s="13"/>
      <c r="K94" s="13"/>
      <c r="L94" s="14"/>
      <c r="M94" s="14"/>
      <c r="N94" s="14"/>
      <c r="O94" s="13"/>
      <c r="P94" s="13"/>
      <c r="Q94" s="15"/>
      <c r="R94" s="15"/>
      <c r="S94" s="12"/>
      <c r="T94" s="16"/>
      <c r="U94" s="16"/>
      <c r="V94" s="16"/>
    </row>
    <row r="95" spans="1:22" x14ac:dyDescent="0.3">
      <c r="A95" s="30"/>
      <c r="B95" s="17"/>
      <c r="C95" s="13"/>
      <c r="D95" s="13"/>
      <c r="E95" s="13"/>
      <c r="F95" s="13"/>
      <c r="G95" s="13"/>
      <c r="H95" s="13"/>
      <c r="I95" s="13"/>
      <c r="J95" s="13"/>
      <c r="K95" s="13"/>
      <c r="L95" s="14"/>
      <c r="M95" s="14"/>
      <c r="N95" s="14"/>
      <c r="O95" s="13"/>
      <c r="P95" s="13"/>
      <c r="Q95" s="15"/>
      <c r="R95" s="15"/>
      <c r="S95" s="12"/>
      <c r="T95" s="16"/>
      <c r="U95" s="16"/>
      <c r="V95" s="16"/>
    </row>
    <row r="96" spans="1:22" x14ac:dyDescent="0.3">
      <c r="A96" s="30"/>
      <c r="B96" s="17"/>
      <c r="C96" s="13"/>
      <c r="D96" s="13"/>
      <c r="E96" s="13"/>
      <c r="F96" s="13"/>
      <c r="G96" s="13"/>
      <c r="H96" s="13"/>
      <c r="I96" s="13"/>
      <c r="J96" s="13"/>
      <c r="K96" s="13"/>
      <c r="L96" s="14"/>
      <c r="M96" s="14"/>
      <c r="N96" s="14"/>
      <c r="O96" s="13"/>
      <c r="P96" s="13"/>
      <c r="Q96" s="15"/>
      <c r="R96" s="15"/>
      <c r="S96" s="12"/>
      <c r="T96" s="16"/>
      <c r="U96" s="16"/>
      <c r="V96" s="16"/>
    </row>
    <row r="97" spans="1:22" x14ac:dyDescent="0.3">
      <c r="A97" s="30"/>
      <c r="B97" s="17"/>
      <c r="C97" s="13"/>
      <c r="D97" s="13"/>
      <c r="E97" s="13"/>
      <c r="F97" s="13"/>
      <c r="G97" s="13"/>
      <c r="H97" s="13"/>
      <c r="I97" s="13"/>
      <c r="J97" s="13"/>
      <c r="K97" s="13"/>
      <c r="L97" s="14"/>
      <c r="M97" s="14"/>
      <c r="N97" s="14"/>
      <c r="O97" s="13"/>
      <c r="P97" s="13"/>
      <c r="Q97" s="15"/>
      <c r="R97" s="15"/>
      <c r="S97" s="12"/>
      <c r="T97" s="16"/>
      <c r="U97" s="16"/>
      <c r="V97" s="16"/>
    </row>
    <row r="98" spans="1:22" x14ac:dyDescent="0.3">
      <c r="A98" s="30"/>
      <c r="B98" s="17"/>
      <c r="C98" s="13"/>
      <c r="D98" s="13"/>
      <c r="E98" s="13"/>
      <c r="F98" s="13"/>
      <c r="G98" s="13"/>
      <c r="H98" s="13"/>
      <c r="I98" s="13"/>
      <c r="J98" s="13"/>
      <c r="K98" s="13"/>
      <c r="L98" s="14"/>
      <c r="M98" s="14"/>
      <c r="N98" s="14"/>
      <c r="O98" s="13"/>
      <c r="P98" s="13"/>
      <c r="Q98" s="15"/>
      <c r="R98" s="15"/>
      <c r="S98" s="12"/>
      <c r="T98" s="16"/>
      <c r="U98" s="16"/>
      <c r="V98" s="16"/>
    </row>
    <row r="99" spans="1:22" x14ac:dyDescent="0.3">
      <c r="A99" s="30"/>
      <c r="B99" s="17"/>
      <c r="C99" s="13"/>
      <c r="D99" s="13"/>
      <c r="E99" s="13"/>
      <c r="F99" s="13"/>
      <c r="G99" s="13"/>
      <c r="H99" s="13"/>
      <c r="I99" s="13"/>
      <c r="J99" s="13"/>
      <c r="K99" s="13"/>
      <c r="L99" s="14"/>
      <c r="M99" s="14"/>
      <c r="N99" s="14"/>
      <c r="O99" s="13"/>
      <c r="P99" s="13"/>
      <c r="Q99" s="15"/>
      <c r="R99" s="15"/>
      <c r="S99" s="12"/>
      <c r="T99" s="16"/>
      <c r="U99" s="16"/>
      <c r="V99" s="16"/>
    </row>
    <row r="100" spans="1:22" x14ac:dyDescent="0.3">
      <c r="A100" s="30"/>
      <c r="B100" s="17"/>
      <c r="C100" s="13"/>
      <c r="D100" s="13"/>
      <c r="E100" s="13"/>
      <c r="F100" s="13"/>
      <c r="G100" s="13"/>
      <c r="H100" s="13"/>
      <c r="I100" s="13"/>
      <c r="J100" s="13"/>
      <c r="K100" s="13"/>
      <c r="L100" s="14"/>
      <c r="M100" s="14"/>
      <c r="N100" s="14"/>
      <c r="O100" s="13"/>
      <c r="P100" s="13"/>
      <c r="Q100" s="15"/>
      <c r="R100" s="15"/>
      <c r="S100" s="12"/>
      <c r="T100" s="16"/>
      <c r="U100" s="16"/>
      <c r="V100" s="16"/>
    </row>
    <row r="101" spans="1:22" x14ac:dyDescent="0.3">
      <c r="A101" s="30"/>
      <c r="B101" s="17"/>
      <c r="C101" s="13"/>
      <c r="D101" s="13"/>
      <c r="E101" s="13"/>
      <c r="F101" s="13"/>
      <c r="G101" s="13"/>
      <c r="H101" s="13"/>
      <c r="I101" s="13"/>
      <c r="J101" s="13"/>
      <c r="K101" s="13"/>
      <c r="L101" s="14"/>
      <c r="M101" s="14"/>
      <c r="N101" s="14"/>
      <c r="O101" s="13"/>
      <c r="P101" s="13"/>
      <c r="Q101" s="15"/>
      <c r="R101" s="15"/>
      <c r="S101" s="12"/>
      <c r="T101" s="16"/>
      <c r="U101" s="16"/>
      <c r="V101" s="16"/>
    </row>
    <row r="102" spans="1:22" x14ac:dyDescent="0.3">
      <c r="A102" s="30"/>
      <c r="B102" s="17"/>
      <c r="C102" s="13"/>
      <c r="D102" s="13"/>
      <c r="E102" s="13"/>
      <c r="F102" s="13"/>
      <c r="G102" s="13"/>
      <c r="H102" s="13"/>
      <c r="I102" s="13"/>
      <c r="J102" s="13"/>
      <c r="K102" s="13"/>
      <c r="L102" s="14"/>
      <c r="M102" s="14"/>
      <c r="N102" s="14"/>
      <c r="O102" s="13"/>
      <c r="P102" s="13"/>
      <c r="Q102" s="15"/>
      <c r="R102" s="15"/>
      <c r="S102" s="12"/>
      <c r="T102" s="16"/>
      <c r="U102" s="16"/>
      <c r="V102" s="16"/>
    </row>
    <row r="103" spans="1:22" x14ac:dyDescent="0.3">
      <c r="A103" s="30"/>
      <c r="B103" s="17"/>
      <c r="C103" s="13"/>
      <c r="D103" s="13"/>
      <c r="E103" s="13"/>
      <c r="F103" s="13"/>
      <c r="G103" s="13"/>
      <c r="H103" s="13"/>
      <c r="I103" s="13"/>
      <c r="J103" s="13"/>
      <c r="K103" s="13"/>
      <c r="L103" s="14"/>
      <c r="M103" s="14"/>
      <c r="N103" s="14"/>
      <c r="O103" s="13"/>
      <c r="P103" s="13"/>
      <c r="Q103" s="15"/>
      <c r="R103" s="15"/>
      <c r="S103" s="12"/>
      <c r="T103" s="16"/>
      <c r="U103" s="16"/>
      <c r="V103" s="16"/>
    </row>
    <row r="104" spans="1:22" x14ac:dyDescent="0.3">
      <c r="A104" s="30"/>
      <c r="B104" s="17"/>
      <c r="C104" s="13"/>
      <c r="D104" s="13"/>
      <c r="E104" s="13"/>
      <c r="F104" s="13"/>
      <c r="G104" s="13"/>
      <c r="H104" s="13"/>
      <c r="I104" s="13"/>
      <c r="J104" s="13"/>
      <c r="K104" s="13"/>
      <c r="L104" s="14"/>
      <c r="M104" s="14"/>
      <c r="N104" s="14"/>
      <c r="O104" s="13"/>
      <c r="P104" s="13"/>
      <c r="Q104" s="15"/>
      <c r="R104" s="15"/>
      <c r="S104" s="12"/>
      <c r="T104" s="16"/>
      <c r="U104" s="16"/>
      <c r="V104" s="16"/>
    </row>
    <row r="105" spans="1:22" x14ac:dyDescent="0.3">
      <c r="A105" s="30"/>
      <c r="B105" s="17"/>
      <c r="C105" s="23"/>
      <c r="D105" s="13"/>
      <c r="E105" s="13"/>
      <c r="F105" s="13"/>
      <c r="G105" s="13"/>
      <c r="H105" s="13"/>
      <c r="I105" s="13"/>
      <c r="J105" s="13"/>
      <c r="K105" s="13"/>
      <c r="L105" s="50"/>
      <c r="M105" s="50"/>
      <c r="N105" s="14"/>
      <c r="O105" s="23"/>
      <c r="P105" s="13"/>
      <c r="Q105" s="15"/>
      <c r="R105" s="15"/>
      <c r="S105" s="12"/>
      <c r="T105" s="16"/>
      <c r="U105" s="16"/>
      <c r="V105" s="16"/>
    </row>
    <row r="106" spans="1:22" x14ac:dyDescent="0.3">
      <c r="A106" s="30"/>
      <c r="B106" s="17"/>
      <c r="C106" s="13"/>
      <c r="D106" s="13"/>
      <c r="E106" s="13"/>
      <c r="F106" s="13"/>
      <c r="G106" s="13"/>
      <c r="H106" s="13"/>
      <c r="I106" s="13"/>
      <c r="J106" s="13"/>
      <c r="K106" s="13"/>
      <c r="L106" s="14"/>
      <c r="M106" s="14"/>
      <c r="N106" s="14"/>
      <c r="O106" s="13"/>
      <c r="P106" s="13"/>
      <c r="Q106" s="15"/>
      <c r="R106" s="15"/>
      <c r="S106" s="12"/>
      <c r="T106" s="16"/>
      <c r="U106" s="16"/>
      <c r="V106" s="16"/>
    </row>
    <row r="107" spans="1:22" x14ac:dyDescent="0.3">
      <c r="A107" s="30"/>
      <c r="B107" s="17"/>
      <c r="C107" s="13"/>
      <c r="D107" s="13"/>
      <c r="E107" s="13"/>
      <c r="F107" s="13"/>
      <c r="G107" s="13"/>
      <c r="H107" s="13"/>
      <c r="I107" s="13"/>
      <c r="J107" s="13"/>
      <c r="K107" s="13"/>
      <c r="L107" s="14"/>
      <c r="M107" s="14"/>
      <c r="N107" s="14"/>
      <c r="O107" s="13"/>
      <c r="P107" s="13"/>
      <c r="Q107" s="15"/>
      <c r="R107" s="15"/>
      <c r="S107" s="12"/>
      <c r="T107" s="16"/>
      <c r="U107" s="16"/>
      <c r="V107" s="16"/>
    </row>
    <row r="108" spans="1:22" x14ac:dyDescent="0.3">
      <c r="A108" s="30"/>
      <c r="B108" s="17"/>
      <c r="C108" s="13"/>
      <c r="D108" s="13"/>
      <c r="E108" s="13"/>
      <c r="F108" s="13"/>
      <c r="G108" s="13"/>
      <c r="H108" s="13"/>
      <c r="I108" s="13"/>
      <c r="J108" s="13"/>
      <c r="K108" s="13"/>
      <c r="L108" s="14"/>
      <c r="M108" s="14"/>
      <c r="N108" s="14"/>
      <c r="O108" s="13"/>
      <c r="P108" s="13"/>
      <c r="Q108" s="15"/>
      <c r="R108" s="15"/>
      <c r="S108" s="12"/>
      <c r="T108" s="16"/>
      <c r="U108" s="16"/>
      <c r="V108" s="16"/>
    </row>
    <row r="109" spans="1:22" x14ac:dyDescent="0.3">
      <c r="A109" s="30"/>
      <c r="B109" s="17"/>
      <c r="C109" s="13"/>
      <c r="D109" s="13"/>
      <c r="E109" s="13"/>
      <c r="F109" s="13"/>
      <c r="G109" s="13"/>
      <c r="H109" s="13"/>
      <c r="I109" s="13"/>
      <c r="J109" s="13"/>
      <c r="K109" s="13"/>
      <c r="L109" s="14"/>
      <c r="M109" s="14"/>
      <c r="N109" s="14"/>
      <c r="O109" s="23"/>
      <c r="P109" s="13"/>
      <c r="Q109" s="15"/>
      <c r="R109" s="15"/>
      <c r="S109" s="12"/>
      <c r="T109" s="16"/>
      <c r="U109" s="16"/>
      <c r="V109" s="16"/>
    </row>
    <row r="110" spans="1:22" x14ac:dyDescent="0.3">
      <c r="A110" s="30"/>
      <c r="B110" s="17"/>
      <c r="C110" s="13"/>
      <c r="D110" s="13"/>
      <c r="E110" s="13"/>
      <c r="F110" s="13"/>
      <c r="G110" s="13"/>
      <c r="H110" s="13"/>
      <c r="I110" s="13"/>
      <c r="J110" s="13"/>
      <c r="K110" s="13"/>
      <c r="L110" s="27"/>
      <c r="M110" s="27"/>
      <c r="N110" s="14"/>
      <c r="O110" s="13"/>
      <c r="P110" s="19"/>
      <c r="Q110" s="15"/>
      <c r="R110" s="15"/>
      <c r="S110" s="12"/>
      <c r="T110" s="31"/>
      <c r="U110" s="31"/>
      <c r="V110" s="31"/>
    </row>
    <row r="111" spans="1:22" x14ac:dyDescent="0.3">
      <c r="A111" s="30"/>
      <c r="B111" s="17"/>
      <c r="C111" s="13"/>
      <c r="D111" s="13"/>
      <c r="E111" s="13"/>
      <c r="F111" s="13"/>
      <c r="G111" s="13"/>
      <c r="H111" s="13"/>
      <c r="I111" s="13"/>
      <c r="J111" s="13"/>
      <c r="K111" s="13"/>
      <c r="L111" s="14"/>
      <c r="M111" s="14"/>
      <c r="N111" s="14"/>
      <c r="O111" s="13"/>
      <c r="P111" s="13"/>
      <c r="Q111" s="15"/>
      <c r="R111" s="15"/>
      <c r="S111" s="12"/>
      <c r="T111" s="16"/>
      <c r="U111" s="16"/>
      <c r="V111" s="16"/>
    </row>
    <row r="112" spans="1:22" x14ac:dyDescent="0.3">
      <c r="A112" s="30"/>
      <c r="B112" s="17"/>
      <c r="C112" s="13"/>
      <c r="D112" s="13"/>
      <c r="E112" s="13"/>
      <c r="F112" s="13"/>
      <c r="G112" s="13"/>
      <c r="H112" s="13"/>
      <c r="I112" s="13"/>
      <c r="J112" s="13"/>
      <c r="K112" s="13"/>
      <c r="L112" s="14"/>
      <c r="M112" s="14"/>
      <c r="N112" s="14"/>
      <c r="O112" s="13"/>
      <c r="P112" s="13"/>
      <c r="Q112" s="15"/>
      <c r="R112" s="15"/>
      <c r="S112" s="12"/>
      <c r="T112" s="16"/>
      <c r="U112" s="16"/>
      <c r="V112" s="16"/>
    </row>
    <row r="113" spans="1:22" x14ac:dyDescent="0.3">
      <c r="A113" s="39"/>
      <c r="B113" s="198"/>
      <c r="C113" s="33"/>
      <c r="D113" s="33"/>
      <c r="E113" s="33"/>
      <c r="F113" s="33"/>
      <c r="G113" s="33"/>
      <c r="H113" s="33"/>
      <c r="I113" s="13"/>
      <c r="J113" s="13"/>
      <c r="K113" s="13"/>
      <c r="L113" s="27"/>
      <c r="M113" s="27"/>
      <c r="N113" s="14"/>
      <c r="O113" s="33"/>
      <c r="P113" s="19"/>
      <c r="Q113" s="34"/>
      <c r="R113" s="34"/>
      <c r="S113" s="12"/>
      <c r="T113" s="31"/>
      <c r="U113" s="31"/>
      <c r="V113" s="31"/>
    </row>
    <row r="114" spans="1:22" x14ac:dyDescent="0.3">
      <c r="A114" s="39"/>
      <c r="B114" s="198"/>
      <c r="C114" s="33"/>
      <c r="D114" s="33"/>
      <c r="E114" s="33"/>
      <c r="F114" s="33"/>
      <c r="G114" s="33"/>
      <c r="H114" s="33"/>
      <c r="I114" s="13"/>
      <c r="J114" s="13"/>
      <c r="K114" s="13"/>
      <c r="L114" s="27"/>
      <c r="M114" s="27"/>
      <c r="N114" s="14"/>
      <c r="O114" s="33"/>
      <c r="P114" s="19"/>
      <c r="Q114" s="34"/>
      <c r="R114" s="15"/>
      <c r="S114" s="12"/>
      <c r="T114" s="31"/>
      <c r="U114" s="31"/>
      <c r="V114" s="31"/>
    </row>
    <row r="115" spans="1:22" x14ac:dyDescent="0.3">
      <c r="A115" s="39"/>
      <c r="B115" s="198"/>
      <c r="C115" s="13"/>
      <c r="D115" s="33"/>
      <c r="E115" s="33"/>
      <c r="F115" s="33"/>
      <c r="G115" s="33"/>
      <c r="H115" s="33"/>
      <c r="I115" s="13"/>
      <c r="J115" s="13"/>
      <c r="K115" s="13"/>
      <c r="L115" s="27"/>
      <c r="M115" s="27"/>
      <c r="N115" s="14"/>
      <c r="O115" s="13"/>
      <c r="P115" s="19"/>
      <c r="Q115" s="34"/>
      <c r="R115" s="15"/>
      <c r="S115" s="12"/>
      <c r="T115" s="31"/>
      <c r="U115" s="31"/>
      <c r="V115" s="31"/>
    </row>
    <row r="116" spans="1:22" x14ac:dyDescent="0.3">
      <c r="A116" s="39"/>
      <c r="B116" s="198"/>
      <c r="C116" s="13"/>
      <c r="D116" s="13"/>
      <c r="E116" s="13"/>
      <c r="F116" s="13"/>
      <c r="G116" s="13"/>
      <c r="H116" s="13"/>
      <c r="I116" s="13"/>
      <c r="J116" s="13"/>
      <c r="K116" s="13"/>
      <c r="L116" s="27"/>
      <c r="M116" s="27"/>
      <c r="N116" s="14"/>
      <c r="O116" s="13"/>
      <c r="P116" s="19"/>
      <c r="Q116" s="34"/>
      <c r="R116" s="15"/>
      <c r="S116" s="12"/>
      <c r="T116" s="31"/>
      <c r="U116" s="31"/>
      <c r="V116" s="31"/>
    </row>
    <row r="117" spans="1:22" x14ac:dyDescent="0.3">
      <c r="A117" s="39"/>
      <c r="B117" s="198"/>
      <c r="C117" s="33"/>
      <c r="D117" s="33"/>
      <c r="E117" s="33"/>
      <c r="F117" s="33"/>
      <c r="G117" s="33"/>
      <c r="H117" s="33"/>
      <c r="I117" s="13"/>
      <c r="J117" s="13"/>
      <c r="K117" s="13"/>
      <c r="L117" s="27"/>
      <c r="M117" s="27"/>
      <c r="N117" s="14"/>
      <c r="O117" s="33"/>
      <c r="P117" s="19"/>
      <c r="Q117" s="34"/>
      <c r="R117" s="15"/>
      <c r="S117" s="12"/>
      <c r="T117" s="31"/>
      <c r="U117" s="31"/>
      <c r="V117" s="31"/>
    </row>
    <row r="118" spans="1:22" x14ac:dyDescent="0.3">
      <c r="A118" s="39"/>
      <c r="B118" s="198"/>
      <c r="C118" s="33"/>
      <c r="D118" s="33"/>
      <c r="E118" s="33"/>
      <c r="F118" s="33"/>
      <c r="G118" s="33"/>
      <c r="H118" s="33"/>
      <c r="I118" s="13"/>
      <c r="J118" s="13"/>
      <c r="K118" s="13"/>
      <c r="L118" s="27"/>
      <c r="M118" s="27"/>
      <c r="N118" s="14"/>
      <c r="O118" s="33"/>
      <c r="P118" s="19"/>
      <c r="Q118" s="34"/>
      <c r="R118" s="34"/>
      <c r="S118" s="12"/>
      <c r="T118" s="31"/>
      <c r="U118" s="31"/>
      <c r="V118" s="31"/>
    </row>
    <row r="119" spans="1:22" x14ac:dyDescent="0.3">
      <c r="A119" s="39"/>
      <c r="B119" s="198"/>
      <c r="C119" s="33"/>
      <c r="D119" s="33"/>
      <c r="E119" s="33"/>
      <c r="F119" s="33"/>
      <c r="G119" s="33"/>
      <c r="H119" s="33"/>
      <c r="I119" s="13"/>
      <c r="J119" s="13"/>
      <c r="K119" s="13"/>
      <c r="L119" s="27"/>
      <c r="M119" s="27"/>
      <c r="N119" s="14"/>
      <c r="O119" s="33"/>
      <c r="P119" s="19"/>
      <c r="Q119" s="34"/>
      <c r="R119" s="34"/>
      <c r="S119" s="12"/>
      <c r="T119" s="31"/>
      <c r="U119" s="31"/>
      <c r="V119" s="31"/>
    </row>
    <row r="120" spans="1:22" x14ac:dyDescent="0.3">
      <c r="A120" s="39"/>
      <c r="B120" s="198"/>
      <c r="C120" s="13"/>
      <c r="D120" s="13"/>
      <c r="E120" s="13"/>
      <c r="F120" s="13"/>
      <c r="G120" s="13"/>
      <c r="H120" s="13"/>
      <c r="I120" s="13"/>
      <c r="J120" s="13"/>
      <c r="K120" s="13"/>
      <c r="L120" s="27"/>
      <c r="M120" s="27"/>
      <c r="N120" s="14"/>
      <c r="O120" s="13"/>
      <c r="P120" s="19"/>
      <c r="Q120" s="34"/>
      <c r="R120" s="34"/>
      <c r="S120" s="12"/>
      <c r="T120" s="31"/>
      <c r="U120" s="31"/>
      <c r="V120" s="31"/>
    </row>
    <row r="121" spans="1:22" x14ac:dyDescent="0.3">
      <c r="A121" s="39"/>
      <c r="B121" s="198"/>
      <c r="C121" s="13"/>
      <c r="D121" s="13"/>
      <c r="E121" s="13"/>
      <c r="F121" s="13"/>
      <c r="G121" s="13"/>
      <c r="H121" s="13"/>
      <c r="I121" s="13"/>
      <c r="J121" s="13"/>
      <c r="K121" s="13"/>
      <c r="L121" s="27"/>
      <c r="M121" s="27"/>
      <c r="N121" s="14"/>
      <c r="O121" s="13"/>
      <c r="P121" s="19"/>
      <c r="Q121" s="34"/>
      <c r="R121" s="15"/>
      <c r="S121" s="12"/>
      <c r="T121" s="31"/>
      <c r="U121" s="31"/>
      <c r="V121" s="31"/>
    </row>
    <row r="122" spans="1:22" x14ac:dyDescent="0.3">
      <c r="A122" s="39"/>
      <c r="B122" s="198"/>
      <c r="C122" s="13"/>
      <c r="D122" s="13"/>
      <c r="E122" s="13"/>
      <c r="F122" s="13"/>
      <c r="G122" s="13"/>
      <c r="H122" s="13"/>
      <c r="I122" s="13"/>
      <c r="J122" s="13"/>
      <c r="K122" s="13"/>
      <c r="L122" s="27"/>
      <c r="M122" s="27"/>
      <c r="N122" s="14"/>
      <c r="O122" s="13"/>
      <c r="P122" s="19"/>
      <c r="Q122" s="34"/>
      <c r="R122" s="15"/>
      <c r="S122" s="12"/>
      <c r="T122" s="31"/>
      <c r="U122" s="31"/>
      <c r="V122" s="31"/>
    </row>
    <row r="123" spans="1:22" x14ac:dyDescent="0.3">
      <c r="A123" s="39"/>
      <c r="B123" s="198"/>
      <c r="C123" s="13"/>
      <c r="D123" s="13"/>
      <c r="E123" s="13"/>
      <c r="F123" s="13"/>
      <c r="G123" s="13"/>
      <c r="H123" s="13"/>
      <c r="I123" s="13"/>
      <c r="J123" s="13"/>
      <c r="K123" s="13"/>
      <c r="L123" s="27"/>
      <c r="M123" s="27"/>
      <c r="N123" s="14"/>
      <c r="O123" s="13"/>
      <c r="P123" s="19"/>
      <c r="Q123" s="34"/>
      <c r="R123" s="15"/>
      <c r="S123" s="12"/>
      <c r="T123" s="31"/>
      <c r="U123" s="31"/>
      <c r="V123" s="31"/>
    </row>
    <row r="124" spans="1:22" x14ac:dyDescent="0.3">
      <c r="A124" s="39"/>
      <c r="B124" s="198"/>
      <c r="C124" s="13"/>
      <c r="D124" s="13"/>
      <c r="E124" s="13"/>
      <c r="F124" s="13"/>
      <c r="G124" s="13"/>
      <c r="H124" s="13"/>
      <c r="I124" s="13"/>
      <c r="J124" s="13"/>
      <c r="K124" s="13"/>
      <c r="L124" s="27"/>
      <c r="M124" s="27"/>
      <c r="N124" s="14"/>
      <c r="O124" s="13"/>
      <c r="P124" s="19"/>
      <c r="Q124" s="15"/>
      <c r="R124" s="15"/>
      <c r="S124" s="12"/>
      <c r="T124" s="31"/>
      <c r="U124" s="31"/>
      <c r="V124" s="31"/>
    </row>
    <row r="125" spans="1:22" x14ac:dyDescent="0.3">
      <c r="A125" s="39"/>
      <c r="B125" s="198"/>
      <c r="C125" s="33"/>
      <c r="D125" s="33"/>
      <c r="E125" s="33"/>
      <c r="F125" s="33"/>
      <c r="G125" s="33"/>
      <c r="H125" s="33"/>
      <c r="I125" s="13"/>
      <c r="J125" s="13"/>
      <c r="K125" s="13"/>
      <c r="L125" s="27"/>
      <c r="M125" s="27"/>
      <c r="N125" s="14"/>
      <c r="O125" s="33"/>
      <c r="P125" s="19"/>
      <c r="Q125" s="34"/>
      <c r="R125" s="15"/>
      <c r="S125" s="12"/>
      <c r="T125" s="31"/>
      <c r="U125" s="31"/>
      <c r="V125" s="31"/>
    </row>
    <row r="126" spans="1:22" x14ac:dyDescent="0.3">
      <c r="A126" s="39"/>
      <c r="B126" s="198"/>
      <c r="C126" s="33"/>
      <c r="D126" s="33"/>
      <c r="E126" s="33"/>
      <c r="F126" s="33"/>
      <c r="G126" s="33"/>
      <c r="H126" s="33"/>
      <c r="I126" s="13"/>
      <c r="J126" s="13"/>
      <c r="K126" s="13"/>
      <c r="L126" s="27"/>
      <c r="M126" s="27"/>
      <c r="N126" s="14"/>
      <c r="O126" s="33"/>
      <c r="P126" s="19"/>
      <c r="Q126" s="34"/>
      <c r="R126" s="15"/>
      <c r="S126" s="12"/>
      <c r="T126" s="31"/>
      <c r="U126" s="31"/>
      <c r="V126" s="31"/>
    </row>
    <row r="127" spans="1:22" x14ac:dyDescent="0.3">
      <c r="A127" s="39"/>
      <c r="B127" s="198"/>
      <c r="C127" s="33"/>
      <c r="D127" s="33"/>
      <c r="E127" s="33"/>
      <c r="F127" s="33"/>
      <c r="G127" s="33"/>
      <c r="H127" s="33"/>
      <c r="I127" s="13"/>
      <c r="J127" s="13"/>
      <c r="K127" s="13"/>
      <c r="L127" s="27"/>
      <c r="M127" s="27"/>
      <c r="N127" s="14"/>
      <c r="O127" s="33"/>
      <c r="P127" s="19"/>
      <c r="Q127" s="34"/>
      <c r="R127" s="15"/>
      <c r="S127" s="12"/>
      <c r="T127" s="31"/>
      <c r="U127" s="31"/>
      <c r="V127" s="31"/>
    </row>
    <row r="128" spans="1:22" x14ac:dyDescent="0.3">
      <c r="A128" s="39"/>
      <c r="B128" s="198"/>
      <c r="C128" s="33"/>
      <c r="D128" s="33"/>
      <c r="E128" s="33"/>
      <c r="F128" s="33"/>
      <c r="G128" s="33"/>
      <c r="H128" s="33"/>
      <c r="I128" s="13"/>
      <c r="J128" s="13"/>
      <c r="K128" s="13"/>
      <c r="L128" s="27"/>
      <c r="M128" s="27"/>
      <c r="N128" s="14"/>
      <c r="O128" s="33"/>
      <c r="P128" s="19"/>
      <c r="Q128" s="34"/>
      <c r="R128" s="15"/>
      <c r="S128" s="12"/>
      <c r="T128" s="31"/>
      <c r="U128" s="31"/>
      <c r="V128" s="31"/>
    </row>
    <row r="129" spans="1:22" x14ac:dyDescent="0.3">
      <c r="A129" s="39"/>
      <c r="B129" s="198"/>
      <c r="C129" s="33"/>
      <c r="D129" s="33"/>
      <c r="E129" s="33"/>
      <c r="F129" s="33"/>
      <c r="G129" s="33"/>
      <c r="H129" s="33"/>
      <c r="I129" s="13"/>
      <c r="J129" s="13"/>
      <c r="K129" s="13"/>
      <c r="L129" s="27"/>
      <c r="M129" s="27"/>
      <c r="N129" s="14"/>
      <c r="O129" s="33"/>
      <c r="P129" s="19"/>
      <c r="Q129" s="34"/>
      <c r="R129" s="15"/>
      <c r="S129" s="12"/>
      <c r="T129" s="31"/>
      <c r="U129" s="31"/>
      <c r="V129" s="31"/>
    </row>
    <row r="130" spans="1:22" x14ac:dyDescent="0.3">
      <c r="A130" s="39"/>
      <c r="B130" s="198"/>
      <c r="C130" s="33"/>
      <c r="D130" s="33"/>
      <c r="E130" s="33"/>
      <c r="F130" s="33"/>
      <c r="G130" s="33"/>
      <c r="H130" s="33"/>
      <c r="I130" s="13"/>
      <c r="J130" s="13"/>
      <c r="K130" s="13"/>
      <c r="L130" s="27"/>
      <c r="M130" s="27"/>
      <c r="N130" s="14"/>
      <c r="O130" s="33"/>
      <c r="P130" s="19"/>
      <c r="Q130" s="34"/>
      <c r="R130" s="15"/>
      <c r="S130" s="12"/>
      <c r="T130" s="31"/>
      <c r="U130" s="31"/>
      <c r="V130" s="31"/>
    </row>
    <row r="131" spans="1:22" x14ac:dyDescent="0.3">
      <c r="A131" s="39"/>
      <c r="B131" s="198"/>
      <c r="C131" s="33"/>
      <c r="D131" s="33"/>
      <c r="E131" s="33"/>
      <c r="F131" s="33"/>
      <c r="G131" s="33"/>
      <c r="H131" s="33"/>
      <c r="I131" s="13"/>
      <c r="J131" s="13"/>
      <c r="K131" s="13"/>
      <c r="L131" s="27"/>
      <c r="M131" s="27"/>
      <c r="N131" s="14"/>
      <c r="O131" s="33"/>
      <c r="P131" s="19"/>
      <c r="Q131" s="34"/>
      <c r="R131" s="15"/>
      <c r="S131" s="12"/>
      <c r="T131" s="31"/>
      <c r="U131" s="31"/>
      <c r="V131" s="31"/>
    </row>
    <row r="132" spans="1:22" x14ac:dyDescent="0.3">
      <c r="A132" s="39"/>
      <c r="B132" s="198"/>
      <c r="C132" s="33"/>
      <c r="D132" s="33"/>
      <c r="E132" s="33"/>
      <c r="F132" s="33"/>
      <c r="G132" s="33"/>
      <c r="H132" s="33"/>
      <c r="I132" s="13"/>
      <c r="J132" s="13"/>
      <c r="K132" s="13"/>
      <c r="L132" s="27"/>
      <c r="M132" s="27"/>
      <c r="N132" s="14"/>
      <c r="O132" s="33"/>
      <c r="P132" s="19"/>
      <c r="Q132" s="34"/>
      <c r="R132" s="15"/>
      <c r="S132" s="12"/>
      <c r="T132" s="31"/>
      <c r="U132" s="31"/>
      <c r="V132" s="31"/>
    </row>
    <row r="133" spans="1:22" x14ac:dyDescent="0.3">
      <c r="A133" s="39"/>
      <c r="B133" s="198"/>
      <c r="C133" s="33"/>
      <c r="D133" s="33"/>
      <c r="E133" s="33"/>
      <c r="F133" s="33"/>
      <c r="G133" s="33"/>
      <c r="H133" s="33"/>
      <c r="I133" s="13"/>
      <c r="J133" s="13"/>
      <c r="K133" s="13"/>
      <c r="L133" s="27"/>
      <c r="M133" s="27"/>
      <c r="N133" s="14"/>
      <c r="O133" s="33"/>
      <c r="P133" s="19"/>
      <c r="Q133" s="34"/>
      <c r="R133" s="15"/>
      <c r="S133" s="12"/>
      <c r="T133" s="31"/>
      <c r="U133" s="31"/>
      <c r="V133" s="31"/>
    </row>
    <row r="134" spans="1:22" x14ac:dyDescent="0.3">
      <c r="A134" s="39"/>
      <c r="B134" s="198"/>
      <c r="C134" s="33"/>
      <c r="D134" s="33"/>
      <c r="E134" s="33"/>
      <c r="F134" s="33"/>
      <c r="G134" s="33"/>
      <c r="H134" s="33"/>
      <c r="I134" s="13"/>
      <c r="J134" s="13"/>
      <c r="K134" s="13"/>
      <c r="L134" s="27"/>
      <c r="M134" s="27"/>
      <c r="N134" s="14"/>
      <c r="O134" s="33"/>
      <c r="P134" s="19"/>
      <c r="Q134" s="34"/>
      <c r="R134" s="15"/>
      <c r="S134" s="12"/>
      <c r="T134" s="31"/>
      <c r="U134" s="31"/>
      <c r="V134" s="31"/>
    </row>
    <row r="135" spans="1:22" x14ac:dyDescent="0.3">
      <c r="A135" s="40"/>
      <c r="B135" s="24"/>
      <c r="C135" s="19"/>
      <c r="D135" s="19"/>
      <c r="E135" s="19"/>
      <c r="F135" s="19"/>
      <c r="G135" s="19"/>
      <c r="H135" s="19"/>
      <c r="I135" s="13"/>
      <c r="J135" s="13"/>
      <c r="K135" s="13"/>
      <c r="L135" s="18"/>
      <c r="M135" s="18"/>
      <c r="N135" s="14"/>
      <c r="O135" s="42"/>
      <c r="P135" s="19"/>
      <c r="Q135" s="22"/>
      <c r="R135" s="22"/>
      <c r="S135" s="12"/>
      <c r="T135" s="21"/>
      <c r="U135" s="21"/>
      <c r="V135" s="21"/>
    </row>
    <row r="136" spans="1:22" x14ac:dyDescent="0.3">
      <c r="A136" s="40"/>
      <c r="B136" s="24"/>
      <c r="C136" s="19"/>
      <c r="D136" s="19"/>
      <c r="E136" s="19"/>
      <c r="F136" s="19"/>
      <c r="G136" s="19"/>
      <c r="H136" s="19"/>
      <c r="I136" s="13"/>
      <c r="J136" s="13"/>
      <c r="K136" s="13"/>
      <c r="L136" s="18"/>
      <c r="M136" s="18"/>
      <c r="N136" s="14"/>
      <c r="O136" s="19"/>
      <c r="P136" s="19"/>
      <c r="Q136" s="22"/>
      <c r="R136" s="15"/>
      <c r="S136" s="12"/>
      <c r="T136" s="21"/>
      <c r="U136" s="21"/>
      <c r="V136" s="21"/>
    </row>
    <row r="137" spans="1:22" x14ac:dyDescent="0.3">
      <c r="A137" s="40"/>
      <c r="B137" s="24"/>
      <c r="C137" s="19"/>
      <c r="D137" s="19"/>
      <c r="E137" s="19"/>
      <c r="F137" s="19"/>
      <c r="G137" s="19"/>
      <c r="H137" s="19"/>
      <c r="I137" s="13"/>
      <c r="J137" s="13"/>
      <c r="K137" s="13"/>
      <c r="L137" s="18"/>
      <c r="M137" s="18"/>
      <c r="N137" s="14"/>
      <c r="O137" s="19"/>
      <c r="P137" s="19"/>
      <c r="Q137" s="22"/>
      <c r="R137" s="22"/>
      <c r="S137" s="12"/>
      <c r="T137" s="21"/>
      <c r="U137" s="21"/>
      <c r="V137" s="21"/>
    </row>
    <row r="138" spans="1:22" x14ac:dyDescent="0.3">
      <c r="A138" s="40"/>
      <c r="B138" s="24"/>
      <c r="C138" s="19"/>
      <c r="D138" s="19"/>
      <c r="E138" s="19"/>
      <c r="F138" s="19"/>
      <c r="G138" s="19"/>
      <c r="H138" s="19"/>
      <c r="I138" s="13"/>
      <c r="J138" s="13"/>
      <c r="K138" s="13"/>
      <c r="L138" s="18"/>
      <c r="M138" s="18"/>
      <c r="N138" s="14"/>
      <c r="O138" s="19"/>
      <c r="P138" s="19"/>
      <c r="Q138" s="22"/>
      <c r="R138" s="15"/>
      <c r="S138" s="12"/>
      <c r="T138" s="21"/>
      <c r="U138" s="21"/>
      <c r="V138" s="21"/>
    </row>
    <row r="139" spans="1:22" x14ac:dyDescent="0.3">
      <c r="A139" s="40"/>
      <c r="B139" s="24"/>
      <c r="C139" s="19"/>
      <c r="D139" s="19"/>
      <c r="E139" s="19"/>
      <c r="F139" s="19"/>
      <c r="G139" s="19"/>
      <c r="H139" s="19"/>
      <c r="I139" s="13"/>
      <c r="J139" s="13"/>
      <c r="K139" s="13"/>
      <c r="L139" s="18"/>
      <c r="M139" s="18"/>
      <c r="N139" s="14"/>
      <c r="O139" s="19"/>
      <c r="P139" s="19"/>
      <c r="Q139" s="22"/>
      <c r="R139" s="22"/>
      <c r="S139" s="12"/>
      <c r="T139" s="21"/>
      <c r="U139" s="21"/>
      <c r="V139" s="21"/>
    </row>
    <row r="140" spans="1:22" x14ac:dyDescent="0.3">
      <c r="A140" s="41"/>
      <c r="B140" s="199"/>
      <c r="C140" s="19"/>
      <c r="D140" s="36"/>
      <c r="E140" s="36"/>
      <c r="F140" s="36"/>
      <c r="G140" s="36"/>
      <c r="H140" s="36"/>
      <c r="I140" s="13"/>
      <c r="J140" s="13"/>
      <c r="K140" s="13"/>
      <c r="L140" s="37"/>
      <c r="M140" s="37"/>
      <c r="N140" s="27"/>
      <c r="O140" s="36"/>
      <c r="P140" s="13"/>
      <c r="Q140" s="22"/>
      <c r="R140" s="15"/>
      <c r="S140" s="12"/>
      <c r="T140" s="38"/>
      <c r="U140" s="38"/>
      <c r="V140" s="38"/>
    </row>
    <row r="141" spans="1:22" x14ac:dyDescent="0.3">
      <c r="A141" s="40"/>
      <c r="B141" s="24"/>
      <c r="C141" s="19"/>
      <c r="D141" s="19"/>
      <c r="E141" s="19"/>
      <c r="F141" s="19"/>
      <c r="G141" s="19"/>
      <c r="H141" s="19"/>
      <c r="I141" s="13"/>
      <c r="J141" s="13"/>
      <c r="K141" s="13"/>
      <c r="L141" s="18"/>
      <c r="M141" s="18"/>
      <c r="N141" s="14"/>
      <c r="O141" s="19"/>
      <c r="P141" s="19"/>
      <c r="Q141" s="22"/>
      <c r="R141" s="22"/>
      <c r="S141" s="20"/>
      <c r="T141" s="21"/>
      <c r="U141" s="21"/>
      <c r="V141" s="21"/>
    </row>
    <row r="142" spans="1:22" x14ac:dyDescent="0.3">
      <c r="A142" s="39"/>
      <c r="B142" s="198"/>
      <c r="C142" s="13"/>
      <c r="D142" s="13"/>
      <c r="E142" s="13"/>
      <c r="F142" s="13"/>
      <c r="G142" s="13"/>
      <c r="H142" s="13"/>
      <c r="I142" s="13"/>
      <c r="J142" s="13"/>
      <c r="K142" s="13"/>
      <c r="L142" s="27"/>
      <c r="M142" s="27"/>
      <c r="N142" s="27"/>
      <c r="O142" s="13"/>
      <c r="P142" s="19"/>
      <c r="Q142" s="15"/>
      <c r="R142" s="15"/>
      <c r="S142" s="12"/>
      <c r="T142" s="31"/>
      <c r="U142" s="31"/>
      <c r="V142" s="31"/>
    </row>
    <row r="143" spans="1:22" x14ac:dyDescent="0.3">
      <c r="A143" s="40"/>
      <c r="B143" s="24"/>
      <c r="C143" s="19"/>
      <c r="D143" s="19"/>
      <c r="E143" s="19"/>
      <c r="F143" s="19"/>
      <c r="G143" s="19"/>
      <c r="H143" s="19"/>
      <c r="I143" s="13"/>
      <c r="J143" s="13"/>
      <c r="K143" s="13"/>
      <c r="L143" s="18"/>
      <c r="M143" s="18"/>
      <c r="N143" s="14"/>
      <c r="O143" s="19"/>
      <c r="P143" s="19"/>
      <c r="Q143" s="22"/>
      <c r="R143" s="22"/>
      <c r="S143" s="20"/>
      <c r="T143" s="21"/>
      <c r="U143" s="21"/>
      <c r="V143" s="21"/>
    </row>
    <row r="144" spans="1:22" x14ac:dyDescent="0.3">
      <c r="A144" s="40"/>
      <c r="B144" s="24"/>
      <c r="C144" s="19"/>
      <c r="D144" s="19"/>
      <c r="E144" s="19"/>
      <c r="F144" s="19"/>
      <c r="G144" s="19"/>
      <c r="H144" s="19"/>
      <c r="I144" s="13"/>
      <c r="J144" s="13"/>
      <c r="K144" s="13"/>
      <c r="L144" s="18"/>
      <c r="M144" s="18"/>
      <c r="N144" s="14"/>
      <c r="O144" s="19"/>
      <c r="P144" s="19"/>
      <c r="Q144" s="22"/>
      <c r="R144" s="22"/>
      <c r="S144" s="20"/>
      <c r="T144" s="21"/>
      <c r="U144" s="21"/>
      <c r="V144" s="21"/>
    </row>
    <row r="145" spans="1:22" x14ac:dyDescent="0.3">
      <c r="A145" s="40"/>
      <c r="B145" s="24"/>
      <c r="C145" s="19"/>
      <c r="D145" s="19"/>
      <c r="E145" s="19"/>
      <c r="F145" s="19"/>
      <c r="G145" s="19"/>
      <c r="H145" s="19"/>
      <c r="I145" s="13"/>
      <c r="J145" s="13"/>
      <c r="K145" s="13"/>
      <c r="L145" s="18"/>
      <c r="M145" s="18"/>
      <c r="N145" s="14"/>
      <c r="O145" s="19"/>
      <c r="P145" s="19"/>
      <c r="Q145" s="22"/>
      <c r="R145" s="22"/>
      <c r="S145" s="20"/>
      <c r="T145" s="21"/>
      <c r="U145" s="21"/>
      <c r="V145" s="21"/>
    </row>
    <row r="146" spans="1:22" x14ac:dyDescent="0.3">
      <c r="A146" s="40"/>
      <c r="B146" s="24"/>
      <c r="C146" s="19"/>
      <c r="D146" s="19"/>
      <c r="E146" s="19"/>
      <c r="F146" s="19"/>
      <c r="G146" s="19"/>
      <c r="H146" s="19"/>
      <c r="I146" s="13"/>
      <c r="J146" s="13"/>
      <c r="K146" s="13"/>
      <c r="L146" s="18"/>
      <c r="M146" s="18"/>
      <c r="N146" s="14"/>
      <c r="O146" s="19"/>
      <c r="P146" s="19"/>
      <c r="Q146" s="22"/>
      <c r="R146" s="22"/>
      <c r="S146" s="20"/>
      <c r="T146" s="21"/>
      <c r="U146" s="21"/>
      <c r="V146" s="21"/>
    </row>
    <row r="147" spans="1:22" x14ac:dyDescent="0.3">
      <c r="A147" s="40"/>
      <c r="B147" s="24"/>
      <c r="C147" s="19"/>
      <c r="D147" s="19"/>
      <c r="E147" s="19"/>
      <c r="F147" s="19"/>
      <c r="G147" s="19"/>
      <c r="H147" s="19"/>
      <c r="I147" s="13"/>
      <c r="J147" s="13"/>
      <c r="K147" s="13"/>
      <c r="L147" s="18"/>
      <c r="M147" s="18"/>
      <c r="N147" s="14"/>
      <c r="O147" s="19"/>
      <c r="P147" s="19"/>
      <c r="Q147" s="22"/>
      <c r="R147" s="22"/>
      <c r="S147" s="20"/>
      <c r="T147" s="21"/>
      <c r="U147" s="21"/>
      <c r="V147" s="21"/>
    </row>
    <row r="148" spans="1:22" x14ac:dyDescent="0.3">
      <c r="A148" s="40"/>
      <c r="B148" s="24"/>
      <c r="C148" s="19"/>
      <c r="D148" s="19"/>
      <c r="E148" s="19"/>
      <c r="F148" s="19"/>
      <c r="G148" s="19"/>
      <c r="H148" s="19"/>
      <c r="I148" s="13"/>
      <c r="J148" s="13"/>
      <c r="K148" s="13"/>
      <c r="L148" s="18"/>
      <c r="M148" s="18"/>
      <c r="N148" s="14"/>
      <c r="O148" s="19"/>
      <c r="P148" s="19"/>
      <c r="Q148" s="22"/>
      <c r="R148" s="22"/>
      <c r="S148" s="20"/>
      <c r="T148" s="21"/>
      <c r="U148" s="21"/>
      <c r="V148" s="21"/>
    </row>
    <row r="149" spans="1:22" x14ac:dyDescent="0.3">
      <c r="A149" s="40"/>
      <c r="B149" s="24"/>
      <c r="C149" s="19"/>
      <c r="D149" s="19"/>
      <c r="E149" s="19"/>
      <c r="F149" s="19"/>
      <c r="G149" s="19"/>
      <c r="H149" s="19"/>
      <c r="I149" s="13"/>
      <c r="J149" s="13"/>
      <c r="K149" s="13"/>
      <c r="L149" s="18"/>
      <c r="M149" s="18"/>
      <c r="N149" s="14"/>
      <c r="O149" s="19"/>
      <c r="P149" s="19"/>
      <c r="Q149" s="22"/>
      <c r="R149" s="22"/>
      <c r="S149" s="20"/>
      <c r="T149" s="21"/>
      <c r="U149" s="21"/>
      <c r="V149" s="21"/>
    </row>
    <row r="150" spans="1:22" x14ac:dyDescent="0.3">
      <c r="A150" s="40"/>
      <c r="B150" s="24"/>
      <c r="C150" s="19"/>
      <c r="D150" s="19"/>
      <c r="E150" s="19"/>
      <c r="F150" s="19"/>
      <c r="G150" s="19"/>
      <c r="H150" s="19"/>
      <c r="I150" s="13"/>
      <c r="J150" s="13"/>
      <c r="K150" s="13"/>
      <c r="L150" s="18"/>
      <c r="M150" s="18"/>
      <c r="N150" s="14"/>
      <c r="O150" s="19"/>
      <c r="P150" s="19"/>
      <c r="Q150" s="22"/>
      <c r="R150" s="22"/>
      <c r="S150" s="20"/>
      <c r="T150" s="21"/>
      <c r="U150" s="21"/>
      <c r="V150" s="21"/>
    </row>
    <row r="151" spans="1:22" x14ac:dyDescent="0.3">
      <c r="A151" s="40"/>
      <c r="B151" s="24"/>
      <c r="C151" s="44"/>
      <c r="D151" s="19"/>
      <c r="E151" s="19"/>
      <c r="F151" s="19"/>
      <c r="G151" s="19"/>
      <c r="H151" s="19"/>
      <c r="I151" s="13"/>
      <c r="J151" s="13"/>
      <c r="K151" s="13"/>
      <c r="L151" s="18"/>
      <c r="M151" s="18"/>
      <c r="N151" s="14"/>
      <c r="O151" s="19"/>
      <c r="P151" s="19"/>
      <c r="Q151" s="22"/>
      <c r="R151" s="22"/>
      <c r="S151" s="20"/>
      <c r="T151" s="21"/>
      <c r="U151" s="21"/>
      <c r="V151" s="21"/>
    </row>
    <row r="152" spans="1:22" x14ac:dyDescent="0.3">
      <c r="A152" s="40"/>
      <c r="B152" s="24"/>
      <c r="C152" s="44"/>
      <c r="D152" s="19"/>
      <c r="E152" s="19"/>
      <c r="F152" s="19"/>
      <c r="G152" s="19"/>
      <c r="H152" s="19"/>
      <c r="I152" s="13"/>
      <c r="J152" s="13"/>
      <c r="K152" s="13"/>
      <c r="L152" s="45"/>
      <c r="M152" s="45"/>
      <c r="N152" s="46"/>
      <c r="O152" s="44"/>
      <c r="P152" s="19"/>
      <c r="Q152" s="22"/>
      <c r="R152" s="22"/>
      <c r="S152" s="20"/>
      <c r="T152" s="48"/>
      <c r="U152" s="48"/>
      <c r="V152" s="48"/>
    </row>
    <row r="153" spans="1:22" x14ac:dyDescent="0.3">
      <c r="A153" s="40"/>
      <c r="B153" s="24"/>
      <c r="C153" s="44"/>
      <c r="D153" s="19"/>
      <c r="E153" s="19"/>
      <c r="F153" s="19"/>
      <c r="G153" s="19"/>
      <c r="H153" s="19"/>
      <c r="I153" s="13"/>
      <c r="J153" s="13"/>
      <c r="K153" s="13"/>
      <c r="L153" s="45"/>
      <c r="M153" s="45"/>
      <c r="N153" s="46"/>
      <c r="O153" s="44"/>
      <c r="P153" s="19"/>
      <c r="Q153" s="22"/>
      <c r="R153" s="22"/>
      <c r="S153" s="20"/>
      <c r="T153" s="48"/>
      <c r="U153" s="48"/>
      <c r="V153" s="48"/>
    </row>
    <row r="154" spans="1:22" x14ac:dyDescent="0.3">
      <c r="A154" s="40"/>
      <c r="B154" s="24"/>
      <c r="C154" s="19"/>
      <c r="D154" s="19"/>
      <c r="E154" s="19"/>
      <c r="F154" s="19"/>
      <c r="G154" s="19"/>
      <c r="H154" s="19"/>
      <c r="I154" s="13"/>
      <c r="J154" s="13"/>
      <c r="K154" s="13"/>
      <c r="L154" s="45"/>
      <c r="M154" s="45"/>
      <c r="N154" s="46"/>
      <c r="O154" s="19"/>
      <c r="P154" s="19"/>
      <c r="Q154" s="22"/>
      <c r="R154" s="22"/>
      <c r="S154" s="20"/>
      <c r="T154" s="48"/>
      <c r="U154" s="48"/>
      <c r="V154" s="48"/>
    </row>
    <row r="155" spans="1:22" x14ac:dyDescent="0.3">
      <c r="A155" s="40"/>
      <c r="B155" s="24"/>
      <c r="C155" s="19"/>
      <c r="D155" s="19"/>
      <c r="E155" s="19"/>
      <c r="F155" s="19"/>
      <c r="G155" s="19"/>
      <c r="H155" s="19"/>
      <c r="I155" s="13"/>
      <c r="J155" s="13"/>
      <c r="K155" s="13"/>
      <c r="L155" s="45"/>
      <c r="M155" s="45"/>
      <c r="N155" s="46"/>
      <c r="O155" s="19"/>
      <c r="P155" s="19"/>
      <c r="Q155" s="22"/>
      <c r="R155" s="22"/>
      <c r="S155" s="20"/>
      <c r="T155" s="48"/>
      <c r="U155" s="48"/>
      <c r="V155" s="48"/>
    </row>
    <row r="156" spans="1:22" x14ac:dyDescent="0.3">
      <c r="A156" s="40"/>
      <c r="B156" s="24"/>
      <c r="C156" s="19"/>
      <c r="D156" s="19"/>
      <c r="E156" s="19"/>
      <c r="F156" s="19"/>
      <c r="G156" s="19"/>
      <c r="H156" s="19"/>
      <c r="I156" s="13"/>
      <c r="J156" s="13"/>
      <c r="K156" s="13"/>
      <c r="L156" s="45"/>
      <c r="M156" s="45"/>
      <c r="N156" s="46"/>
      <c r="O156" s="44"/>
      <c r="P156" s="19"/>
      <c r="Q156" s="22"/>
      <c r="R156" s="22"/>
      <c r="S156" s="20"/>
      <c r="T156" s="48"/>
      <c r="U156" s="48"/>
      <c r="V156" s="48"/>
    </row>
    <row r="157" spans="1:22" x14ac:dyDescent="0.3">
      <c r="A157" s="49"/>
      <c r="B157" s="200"/>
      <c r="C157" s="44"/>
      <c r="D157" s="19"/>
      <c r="E157" s="19"/>
      <c r="F157" s="19"/>
      <c r="G157" s="19"/>
      <c r="H157" s="19"/>
      <c r="I157" s="13"/>
      <c r="J157" s="13"/>
      <c r="K157" s="13"/>
      <c r="L157" s="45"/>
      <c r="M157" s="45"/>
      <c r="N157" s="46"/>
      <c r="O157" s="44"/>
      <c r="P157" s="19"/>
      <c r="Q157" s="22"/>
      <c r="R157" s="22"/>
      <c r="S157" s="20"/>
      <c r="T157" s="48"/>
      <c r="U157" s="48"/>
      <c r="V157" s="48"/>
    </row>
    <row r="158" spans="1:22" x14ac:dyDescent="0.3">
      <c r="A158" s="49"/>
      <c r="B158" s="200"/>
      <c r="C158" s="44"/>
      <c r="D158" s="44"/>
      <c r="E158" s="44"/>
      <c r="F158" s="44"/>
      <c r="G158" s="44"/>
      <c r="H158" s="44"/>
      <c r="I158" s="13"/>
      <c r="J158" s="13"/>
      <c r="K158" s="13"/>
      <c r="L158" s="45"/>
      <c r="M158" s="45"/>
      <c r="N158" s="46"/>
      <c r="O158" s="19"/>
      <c r="P158" s="19"/>
      <c r="Q158" s="22"/>
      <c r="R158" s="22"/>
      <c r="S158" s="20"/>
      <c r="T158" s="48"/>
      <c r="U158" s="48"/>
      <c r="V158" s="48"/>
    </row>
    <row r="159" spans="1:22" x14ac:dyDescent="0.3">
      <c r="A159" s="49"/>
      <c r="B159" s="200"/>
      <c r="C159" s="44"/>
      <c r="D159" s="44"/>
      <c r="E159" s="44"/>
      <c r="F159" s="44"/>
      <c r="G159" s="44"/>
      <c r="H159" s="44"/>
      <c r="I159" s="13"/>
      <c r="J159" s="13"/>
      <c r="K159" s="13"/>
      <c r="L159" s="45"/>
      <c r="M159" s="45"/>
      <c r="N159" s="46"/>
      <c r="O159" s="44"/>
      <c r="P159" s="19"/>
      <c r="Q159" s="22"/>
      <c r="R159" s="22"/>
      <c r="S159" s="20"/>
      <c r="T159" s="48"/>
      <c r="U159" s="48"/>
      <c r="V159" s="48"/>
    </row>
    <row r="160" spans="1:22" x14ac:dyDescent="0.3">
      <c r="A160" s="40"/>
      <c r="B160" s="24"/>
      <c r="C160" s="62"/>
      <c r="D160" s="19"/>
      <c r="E160" s="19"/>
      <c r="F160" s="19"/>
      <c r="G160" s="19"/>
      <c r="H160" s="19"/>
      <c r="I160" s="13"/>
      <c r="J160" s="13"/>
      <c r="K160" s="13"/>
      <c r="L160" s="18"/>
      <c r="M160" s="18"/>
      <c r="N160" s="14"/>
      <c r="O160" s="19"/>
      <c r="P160" s="19"/>
      <c r="Q160" s="22"/>
      <c r="R160" s="22"/>
      <c r="S160" s="20"/>
      <c r="T160" s="21"/>
      <c r="U160" s="21"/>
      <c r="V160" s="21"/>
    </row>
    <row r="161" spans="1:22" x14ac:dyDescent="0.3">
      <c r="A161" s="40"/>
      <c r="B161" s="24"/>
      <c r="C161" s="19"/>
      <c r="D161" s="19"/>
      <c r="E161" s="19"/>
      <c r="F161" s="19"/>
      <c r="G161" s="19"/>
      <c r="H161" s="19"/>
      <c r="I161" s="13"/>
      <c r="J161" s="13"/>
      <c r="K161" s="13"/>
      <c r="L161" s="18"/>
      <c r="M161" s="18"/>
      <c r="N161" s="14"/>
      <c r="O161" s="19"/>
      <c r="P161" s="19"/>
      <c r="Q161" s="22"/>
      <c r="R161" s="22"/>
      <c r="S161" s="12"/>
      <c r="T161" s="21"/>
      <c r="U161" s="21"/>
      <c r="V161" s="21"/>
    </row>
    <row r="162" spans="1:22" x14ac:dyDescent="0.3">
      <c r="A162" s="40"/>
      <c r="B162" s="24"/>
      <c r="C162" s="19"/>
      <c r="D162" s="19"/>
      <c r="E162" s="19"/>
      <c r="F162" s="19"/>
      <c r="G162" s="19"/>
      <c r="H162" s="19"/>
      <c r="I162" s="13"/>
      <c r="J162" s="13"/>
      <c r="K162" s="13"/>
      <c r="L162" s="18"/>
      <c r="M162" s="18"/>
      <c r="N162" s="14"/>
      <c r="O162" s="19"/>
      <c r="P162" s="19"/>
      <c r="Q162" s="22"/>
      <c r="R162" s="22"/>
      <c r="S162" s="12"/>
      <c r="T162" s="21"/>
      <c r="U162" s="21"/>
      <c r="V162" s="21"/>
    </row>
    <row r="163" spans="1:22" x14ac:dyDescent="0.3">
      <c r="A163" s="49"/>
      <c r="B163" s="200"/>
      <c r="C163" s="44"/>
      <c r="D163" s="44"/>
      <c r="E163" s="44"/>
      <c r="F163" s="44"/>
      <c r="G163" s="44"/>
      <c r="H163" s="44"/>
      <c r="I163" s="13"/>
      <c r="J163" s="13"/>
      <c r="K163" s="13"/>
      <c r="L163" s="45"/>
      <c r="M163" s="45"/>
      <c r="N163" s="46"/>
      <c r="O163" s="44"/>
      <c r="P163" s="44"/>
      <c r="Q163" s="47"/>
      <c r="R163" s="47"/>
      <c r="S163" s="12"/>
      <c r="T163" s="48"/>
      <c r="U163" s="48"/>
      <c r="V163" s="48"/>
    </row>
    <row r="164" spans="1:22" x14ac:dyDescent="0.3">
      <c r="A164" s="40"/>
      <c r="B164" s="24"/>
      <c r="C164" s="19"/>
      <c r="D164" s="19"/>
      <c r="E164" s="19"/>
      <c r="F164" s="19"/>
      <c r="G164" s="19"/>
      <c r="H164" s="19"/>
      <c r="I164" s="13"/>
      <c r="J164" s="13"/>
      <c r="K164" s="13"/>
      <c r="L164" s="18"/>
      <c r="M164" s="18"/>
      <c r="N164" s="14"/>
      <c r="O164" s="19"/>
      <c r="P164" s="19"/>
      <c r="Q164" s="22"/>
      <c r="R164" s="22"/>
      <c r="S164" s="20"/>
      <c r="T164" s="21"/>
      <c r="U164" s="21"/>
      <c r="V164" s="21"/>
    </row>
    <row r="165" spans="1:22" x14ac:dyDescent="0.3">
      <c r="A165" s="49"/>
      <c r="B165" s="200"/>
      <c r="C165" s="19"/>
      <c r="D165" s="19"/>
      <c r="E165" s="19"/>
      <c r="F165" s="19"/>
      <c r="G165" s="19"/>
      <c r="H165" s="19"/>
      <c r="I165" s="13"/>
      <c r="J165" s="13"/>
      <c r="K165" s="13"/>
      <c r="L165" s="45"/>
      <c r="M165" s="45"/>
      <c r="N165" s="14"/>
      <c r="O165" s="19"/>
      <c r="P165" s="19"/>
      <c r="Q165" s="22"/>
      <c r="R165" s="22"/>
      <c r="S165" s="12"/>
      <c r="T165" s="48"/>
      <c r="U165" s="48"/>
      <c r="V165" s="48"/>
    </row>
    <row r="166" spans="1:22" x14ac:dyDescent="0.3">
      <c r="A166" s="49"/>
      <c r="B166" s="200"/>
      <c r="C166" s="44"/>
      <c r="D166" s="44"/>
      <c r="E166" s="44"/>
      <c r="F166" s="44"/>
      <c r="G166" s="44"/>
      <c r="H166" s="44"/>
      <c r="I166" s="13"/>
      <c r="J166" s="13"/>
      <c r="K166" s="13"/>
      <c r="L166" s="45"/>
      <c r="M166" s="45"/>
      <c r="N166" s="14"/>
      <c r="O166" s="44"/>
      <c r="P166" s="44"/>
      <c r="Q166" s="47"/>
      <c r="R166" s="47"/>
      <c r="S166" s="43"/>
      <c r="T166" s="48"/>
      <c r="U166" s="48"/>
      <c r="V166" s="48"/>
    </row>
    <row r="167" spans="1:22" x14ac:dyDescent="0.3">
      <c r="A167" s="49"/>
      <c r="B167" s="200"/>
      <c r="C167" s="44"/>
      <c r="D167" s="44"/>
      <c r="E167" s="44"/>
      <c r="F167" s="44"/>
      <c r="G167" s="44"/>
      <c r="H167" s="44"/>
      <c r="I167" s="13"/>
      <c r="J167" s="13"/>
      <c r="K167" s="13"/>
      <c r="L167" s="45"/>
      <c r="M167" s="45"/>
      <c r="N167" s="46"/>
      <c r="O167" s="44"/>
      <c r="P167" s="44"/>
      <c r="Q167" s="47"/>
      <c r="R167" s="47"/>
      <c r="S167" s="43"/>
      <c r="T167" s="48"/>
      <c r="U167" s="48"/>
      <c r="V167" s="48"/>
    </row>
    <row r="168" spans="1:22" x14ac:dyDescent="0.3">
      <c r="A168" s="49"/>
      <c r="B168" s="200"/>
      <c r="C168" s="44"/>
      <c r="D168" s="44"/>
      <c r="E168" s="44"/>
      <c r="F168" s="44"/>
      <c r="G168" s="44"/>
      <c r="H168" s="44"/>
      <c r="I168" s="13"/>
      <c r="J168" s="13"/>
      <c r="K168" s="13"/>
      <c r="L168" s="45"/>
      <c r="M168" s="45"/>
      <c r="N168" s="46"/>
      <c r="O168" s="44"/>
      <c r="P168" s="19"/>
      <c r="Q168" s="47"/>
      <c r="R168" s="47"/>
      <c r="S168" s="43"/>
      <c r="T168" s="48"/>
      <c r="U168" s="48"/>
      <c r="V168" s="48"/>
    </row>
    <row r="169" spans="1:22" x14ac:dyDescent="0.3">
      <c r="A169" s="49"/>
      <c r="B169" s="200"/>
      <c r="C169" s="44"/>
      <c r="D169" s="44"/>
      <c r="E169" s="44"/>
      <c r="F169" s="44"/>
      <c r="G169" s="44"/>
      <c r="H169" s="44"/>
      <c r="I169" s="13"/>
      <c r="J169" s="13"/>
      <c r="K169" s="13"/>
      <c r="L169" s="45"/>
      <c r="M169" s="45"/>
      <c r="N169" s="14"/>
      <c r="O169" s="44"/>
      <c r="P169" s="44"/>
      <c r="Q169" s="22"/>
      <c r="R169" s="22"/>
      <c r="S169" s="43"/>
      <c r="T169" s="48"/>
      <c r="U169" s="48"/>
      <c r="V169" s="48"/>
    </row>
    <row r="170" spans="1:22" x14ac:dyDescent="0.3">
      <c r="A170" s="40"/>
      <c r="B170" s="24"/>
      <c r="C170" s="19"/>
      <c r="D170" s="19"/>
      <c r="E170" s="19"/>
      <c r="F170" s="19"/>
      <c r="G170" s="19"/>
      <c r="H170" s="19"/>
      <c r="I170" s="13"/>
      <c r="J170" s="13"/>
      <c r="K170" s="13"/>
      <c r="L170" s="18"/>
      <c r="M170" s="18"/>
      <c r="N170" s="14"/>
      <c r="O170" s="19"/>
      <c r="P170" s="19"/>
      <c r="Q170" s="22"/>
      <c r="R170" s="22"/>
      <c r="S170" s="12"/>
      <c r="T170" s="21"/>
      <c r="U170" s="21"/>
      <c r="V170" s="21"/>
    </row>
    <row r="171" spans="1:22" x14ac:dyDescent="0.3">
      <c r="A171" s="40"/>
      <c r="B171" s="24"/>
      <c r="C171" s="19"/>
      <c r="D171" s="19"/>
      <c r="E171" s="19"/>
      <c r="F171" s="19"/>
      <c r="G171" s="19"/>
      <c r="H171" s="19"/>
      <c r="I171" s="13"/>
      <c r="J171" s="13"/>
      <c r="K171" s="13"/>
      <c r="L171" s="18"/>
      <c r="M171" s="18"/>
      <c r="N171" s="11"/>
      <c r="O171" s="19"/>
      <c r="P171" s="19"/>
      <c r="Q171" s="22"/>
      <c r="R171" s="22"/>
      <c r="S171" s="20"/>
      <c r="T171" s="21"/>
      <c r="U171" s="21"/>
      <c r="V171" s="21"/>
    </row>
    <row r="172" spans="1:22" x14ac:dyDescent="0.3">
      <c r="A172" s="40"/>
      <c r="B172" s="24"/>
      <c r="C172" s="19"/>
      <c r="D172" s="19"/>
      <c r="E172" s="19"/>
      <c r="F172" s="19"/>
      <c r="G172" s="19"/>
      <c r="H172" s="19"/>
      <c r="I172" s="13"/>
      <c r="J172" s="13"/>
      <c r="K172" s="13"/>
      <c r="L172" s="18"/>
      <c r="M172" s="18"/>
      <c r="N172" s="11"/>
      <c r="O172" s="19"/>
      <c r="P172" s="19"/>
      <c r="Q172" s="22"/>
      <c r="R172" s="22"/>
      <c r="S172" s="20"/>
      <c r="T172" s="21"/>
      <c r="U172" s="21"/>
      <c r="V172" s="21"/>
    </row>
    <row r="173" spans="1:22" x14ac:dyDescent="0.3">
      <c r="A173" s="40"/>
      <c r="B173" s="201"/>
      <c r="C173" s="57"/>
      <c r="D173" s="19"/>
      <c r="E173" s="19"/>
      <c r="F173" s="19"/>
      <c r="G173" s="19"/>
      <c r="H173" s="19"/>
      <c r="I173" s="13"/>
      <c r="J173" s="13"/>
      <c r="K173" s="13"/>
      <c r="L173" s="58"/>
      <c r="M173" s="58"/>
      <c r="N173" s="59"/>
      <c r="O173" s="19"/>
      <c r="P173" s="57"/>
      <c r="Q173" s="22"/>
      <c r="R173" s="60"/>
      <c r="S173" s="56"/>
      <c r="T173" s="61"/>
      <c r="U173" s="61"/>
      <c r="V173" s="61"/>
    </row>
    <row r="174" spans="1:22" x14ac:dyDescent="0.3">
      <c r="A174" s="55"/>
      <c r="B174" s="201"/>
      <c r="C174" s="19"/>
      <c r="D174" s="19"/>
      <c r="E174" s="19"/>
      <c r="F174" s="19"/>
      <c r="G174" s="19"/>
      <c r="H174" s="19"/>
      <c r="I174" s="13"/>
      <c r="J174" s="13"/>
      <c r="K174" s="13"/>
      <c r="L174" s="58"/>
      <c r="M174" s="58"/>
      <c r="N174" s="59"/>
      <c r="O174" s="19"/>
      <c r="P174" s="57"/>
      <c r="Q174" s="22"/>
      <c r="R174" s="22"/>
      <c r="S174" s="56"/>
      <c r="T174" s="61"/>
      <c r="U174" s="61"/>
      <c r="V174" s="61"/>
    </row>
    <row r="175" spans="1:22" x14ac:dyDescent="0.3">
      <c r="A175" s="55"/>
      <c r="B175" s="201"/>
      <c r="C175" s="19"/>
      <c r="D175" s="19"/>
      <c r="E175" s="19"/>
      <c r="F175" s="19"/>
      <c r="G175" s="19"/>
      <c r="H175" s="19"/>
      <c r="I175" s="13"/>
      <c r="J175" s="13"/>
      <c r="K175" s="13"/>
      <c r="L175" s="58"/>
      <c r="M175" s="58"/>
      <c r="N175" s="59"/>
      <c r="O175" s="19"/>
      <c r="P175" s="57"/>
      <c r="Q175" s="22"/>
      <c r="R175" s="22"/>
      <c r="S175" s="56"/>
      <c r="T175" s="61"/>
      <c r="U175" s="61"/>
      <c r="V175" s="61"/>
    </row>
    <row r="176" spans="1:22" x14ac:dyDescent="0.3">
      <c r="A176" s="40"/>
      <c r="B176" s="201"/>
      <c r="C176" s="57"/>
      <c r="D176" s="57"/>
      <c r="E176" s="57"/>
      <c r="F176" s="57"/>
      <c r="G176" s="57"/>
      <c r="H176" s="57"/>
      <c r="I176" s="13"/>
      <c r="J176" s="13"/>
      <c r="K176" s="13"/>
      <c r="L176" s="58"/>
      <c r="M176" s="58"/>
      <c r="N176" s="59"/>
      <c r="O176" s="19"/>
      <c r="P176" s="57"/>
      <c r="Q176" s="22"/>
      <c r="R176" s="22"/>
      <c r="S176" s="56"/>
      <c r="T176" s="61"/>
      <c r="U176" s="61"/>
      <c r="V176" s="61"/>
    </row>
    <row r="177" spans="1:25" x14ac:dyDescent="0.3">
      <c r="A177" s="55"/>
      <c r="B177" s="201"/>
      <c r="C177" s="19"/>
      <c r="D177" s="19"/>
      <c r="E177" s="19"/>
      <c r="F177" s="19"/>
      <c r="G177" s="19"/>
      <c r="H177" s="19"/>
      <c r="I177" s="13"/>
      <c r="J177" s="13"/>
      <c r="K177" s="13"/>
      <c r="L177" s="58"/>
      <c r="M177" s="58"/>
      <c r="N177" s="59"/>
      <c r="O177" s="57"/>
      <c r="P177" s="57"/>
      <c r="Q177" s="22"/>
      <c r="R177" s="22"/>
      <c r="S177" s="56"/>
      <c r="T177" s="61"/>
      <c r="U177" s="61"/>
      <c r="V177" s="61"/>
    </row>
    <row r="178" spans="1:25" x14ac:dyDescent="0.3">
      <c r="A178" s="40"/>
      <c r="B178" s="201"/>
      <c r="C178" s="57"/>
      <c r="D178" s="19"/>
      <c r="E178" s="19"/>
      <c r="F178" s="19"/>
      <c r="G178" s="19"/>
      <c r="H178" s="19"/>
      <c r="I178" s="13"/>
      <c r="J178" s="13"/>
      <c r="K178" s="13"/>
      <c r="L178" s="58"/>
      <c r="M178" s="58"/>
      <c r="N178" s="59"/>
      <c r="O178" s="57"/>
      <c r="P178" s="57"/>
      <c r="Q178" s="22"/>
      <c r="R178" s="22"/>
      <c r="S178" s="56"/>
      <c r="T178" s="61"/>
      <c r="U178" s="61"/>
      <c r="V178" s="61"/>
    </row>
    <row r="179" spans="1:25" x14ac:dyDescent="0.3">
      <c r="A179" s="55"/>
      <c r="B179" s="201"/>
      <c r="C179" s="19"/>
      <c r="D179" s="19"/>
      <c r="E179" s="19"/>
      <c r="F179" s="19"/>
      <c r="G179" s="19"/>
      <c r="H179" s="19"/>
      <c r="I179" s="13"/>
      <c r="J179" s="13"/>
      <c r="K179" s="13"/>
      <c r="L179" s="58"/>
      <c r="M179" s="58"/>
      <c r="N179" s="59"/>
      <c r="O179" s="19"/>
      <c r="P179" s="57"/>
      <c r="Q179" s="22"/>
      <c r="R179" s="22"/>
      <c r="S179" s="56"/>
      <c r="T179" s="61"/>
      <c r="U179" s="61"/>
      <c r="V179" s="61"/>
    </row>
    <row r="180" spans="1:25" x14ac:dyDescent="0.3">
      <c r="A180" s="40"/>
      <c r="B180" s="201"/>
      <c r="C180" s="57"/>
      <c r="D180" s="19"/>
      <c r="E180" s="19"/>
      <c r="F180" s="19"/>
      <c r="G180" s="19"/>
      <c r="H180" s="19"/>
      <c r="I180" s="13"/>
      <c r="J180" s="13"/>
      <c r="K180" s="13"/>
      <c r="L180" s="58"/>
      <c r="M180" s="58"/>
      <c r="N180" s="59"/>
      <c r="O180" s="57"/>
      <c r="P180" s="57"/>
      <c r="Q180" s="22"/>
      <c r="R180" s="22"/>
      <c r="S180" s="56"/>
      <c r="T180" s="61"/>
      <c r="U180" s="61"/>
      <c r="V180" s="61"/>
    </row>
    <row r="181" spans="1:25" x14ac:dyDescent="0.3">
      <c r="A181" s="55"/>
      <c r="B181" s="201"/>
      <c r="C181" s="19"/>
      <c r="D181" s="19"/>
      <c r="E181" s="19"/>
      <c r="F181" s="19"/>
      <c r="G181" s="19"/>
      <c r="H181" s="19"/>
      <c r="I181" s="13"/>
      <c r="J181" s="13"/>
      <c r="K181" s="13"/>
      <c r="L181" s="58"/>
      <c r="M181" s="58"/>
      <c r="N181" s="59"/>
      <c r="O181" s="19"/>
      <c r="P181" s="57"/>
      <c r="Q181" s="22"/>
      <c r="R181" s="22"/>
      <c r="S181" s="56"/>
      <c r="T181" s="61"/>
      <c r="U181" s="61"/>
      <c r="V181" s="61"/>
    </row>
    <row r="182" spans="1:25" x14ac:dyDescent="0.3">
      <c r="A182" s="55"/>
      <c r="B182" s="201"/>
      <c r="C182" s="19"/>
      <c r="D182" s="19"/>
      <c r="E182" s="19"/>
      <c r="F182" s="19"/>
      <c r="G182" s="19"/>
      <c r="H182" s="19"/>
      <c r="I182" s="13"/>
      <c r="J182" s="13"/>
      <c r="K182" s="13"/>
      <c r="L182" s="58"/>
      <c r="M182" s="58"/>
      <c r="N182" s="59"/>
      <c r="O182" s="19"/>
      <c r="P182" s="57"/>
      <c r="Q182" s="22"/>
      <c r="R182" s="22"/>
      <c r="S182" s="56"/>
      <c r="T182" s="61"/>
      <c r="U182" s="61"/>
      <c r="V182" s="61"/>
    </row>
    <row r="183" spans="1:25" x14ac:dyDescent="0.3">
      <c r="A183" s="55"/>
      <c r="B183" s="201"/>
      <c r="C183" s="19"/>
      <c r="D183" s="19"/>
      <c r="E183" s="19"/>
      <c r="F183" s="19"/>
      <c r="G183" s="19"/>
      <c r="H183" s="19"/>
      <c r="I183" s="13"/>
      <c r="J183" s="13"/>
      <c r="K183" s="13"/>
      <c r="L183" s="58"/>
      <c r="M183" s="58"/>
      <c r="N183" s="59"/>
      <c r="O183" s="19"/>
      <c r="P183" s="57"/>
      <c r="Q183" s="22"/>
      <c r="R183" s="22"/>
      <c r="S183" s="56"/>
      <c r="T183" s="61"/>
      <c r="U183" s="61"/>
      <c r="V183" s="61"/>
    </row>
    <row r="184" spans="1:25" x14ac:dyDescent="0.3">
      <c r="A184" s="55"/>
      <c r="B184" s="201"/>
      <c r="C184" s="19"/>
      <c r="D184" s="19"/>
      <c r="E184" s="19"/>
      <c r="F184" s="19"/>
      <c r="G184" s="19"/>
      <c r="H184" s="19"/>
      <c r="I184" s="13"/>
      <c r="J184" s="13"/>
      <c r="K184" s="13"/>
      <c r="L184" s="58"/>
      <c r="M184" s="58"/>
      <c r="N184" s="59"/>
      <c r="O184" s="19"/>
      <c r="P184" s="57"/>
      <c r="Q184" s="22"/>
      <c r="R184" s="22"/>
      <c r="S184" s="56"/>
      <c r="T184" s="61"/>
      <c r="U184" s="61"/>
      <c r="V184" s="61"/>
    </row>
    <row r="185" spans="1:25" x14ac:dyDescent="0.3">
      <c r="A185" s="55"/>
      <c r="B185" s="201"/>
      <c r="C185" s="19"/>
      <c r="D185" s="57"/>
      <c r="E185" s="57"/>
      <c r="F185" s="57"/>
      <c r="G185" s="57"/>
      <c r="H185" s="57"/>
      <c r="I185" s="13"/>
      <c r="J185" s="13"/>
      <c r="K185" s="13"/>
      <c r="L185" s="58"/>
      <c r="M185" s="58"/>
      <c r="N185" s="59"/>
      <c r="O185" s="19"/>
      <c r="P185" s="57"/>
      <c r="Q185" s="60"/>
      <c r="R185" s="22"/>
      <c r="S185" s="56"/>
      <c r="T185" s="61"/>
      <c r="U185" s="61"/>
      <c r="V185" s="61"/>
    </row>
    <row r="186" spans="1:25" x14ac:dyDescent="0.3">
      <c r="A186" s="55"/>
      <c r="B186" s="201"/>
      <c r="C186" s="19"/>
      <c r="D186" s="19"/>
      <c r="E186" s="19"/>
      <c r="F186" s="19"/>
      <c r="G186" s="19"/>
      <c r="H186" s="19"/>
      <c r="I186" s="13"/>
      <c r="J186" s="13"/>
      <c r="K186" s="13"/>
      <c r="L186" s="58"/>
      <c r="M186" s="58"/>
      <c r="N186" s="59"/>
      <c r="O186" s="19"/>
      <c r="P186" s="57"/>
      <c r="Q186" s="60"/>
      <c r="R186" s="22"/>
      <c r="S186" s="56"/>
      <c r="T186" s="61"/>
      <c r="U186" s="61"/>
      <c r="V186" s="61"/>
    </row>
    <row r="187" spans="1:25" x14ac:dyDescent="0.3">
      <c r="A187" s="55"/>
      <c r="B187" s="201"/>
      <c r="C187" s="64"/>
      <c r="D187" s="64"/>
      <c r="E187" s="64"/>
      <c r="F187" s="64"/>
      <c r="G187" s="64"/>
      <c r="H187" s="64"/>
      <c r="I187" s="13"/>
      <c r="J187" s="13"/>
      <c r="K187" s="13"/>
      <c r="L187" s="65"/>
      <c r="M187" s="65"/>
      <c r="N187" s="66"/>
      <c r="O187" s="64"/>
      <c r="P187" s="64"/>
      <c r="Q187" s="67"/>
      <c r="R187" s="22"/>
      <c r="S187" s="56"/>
      <c r="T187" s="68"/>
      <c r="U187" s="68"/>
      <c r="V187" s="68"/>
    </row>
    <row r="188" spans="1:25" x14ac:dyDescent="0.3">
      <c r="A188" s="55"/>
      <c r="B188" s="201"/>
      <c r="C188" s="64"/>
      <c r="D188" s="64"/>
      <c r="E188" s="64"/>
      <c r="F188" s="64"/>
      <c r="G188" s="64"/>
      <c r="H188" s="64"/>
      <c r="I188" s="13"/>
      <c r="J188" s="13"/>
      <c r="K188" s="13"/>
      <c r="L188" s="65"/>
      <c r="M188" s="65"/>
      <c r="N188" s="66"/>
      <c r="O188" s="64"/>
      <c r="P188" s="64"/>
      <c r="Q188" s="67"/>
      <c r="R188" s="22"/>
      <c r="S188" s="56"/>
      <c r="T188" s="68"/>
      <c r="U188" s="68"/>
      <c r="V188" s="68"/>
    </row>
    <row r="189" spans="1:25" x14ac:dyDescent="0.3">
      <c r="A189" s="55"/>
      <c r="B189" s="201"/>
      <c r="C189" s="64"/>
      <c r="D189" s="64"/>
      <c r="E189" s="64"/>
      <c r="F189" s="64"/>
      <c r="G189" s="64"/>
      <c r="H189" s="64"/>
      <c r="I189" s="13"/>
      <c r="J189" s="13"/>
      <c r="K189" s="13"/>
      <c r="L189" s="65"/>
      <c r="M189" s="65"/>
      <c r="N189" s="66"/>
      <c r="O189" s="64"/>
      <c r="P189" s="64"/>
      <c r="Q189" s="67"/>
      <c r="R189" s="22"/>
      <c r="S189" s="56"/>
      <c r="T189" s="68"/>
      <c r="U189" s="68"/>
      <c r="V189" s="68"/>
    </row>
    <row r="190" spans="1:25" x14ac:dyDescent="0.3">
      <c r="A190" s="55"/>
      <c r="B190" s="201"/>
      <c r="C190" s="64"/>
      <c r="D190" s="64"/>
      <c r="E190" s="64"/>
      <c r="F190" s="64"/>
      <c r="G190" s="64"/>
      <c r="H190" s="64"/>
      <c r="I190" s="13"/>
      <c r="J190" s="13"/>
      <c r="K190" s="13"/>
      <c r="L190" s="65"/>
      <c r="M190" s="65"/>
      <c r="N190" s="66"/>
      <c r="O190" s="64"/>
      <c r="P190" s="64"/>
      <c r="Q190" s="67"/>
      <c r="R190" s="22"/>
      <c r="S190" s="56"/>
      <c r="T190" s="68"/>
      <c r="U190" s="68"/>
      <c r="V190" s="68"/>
    </row>
    <row r="191" spans="1:25" x14ac:dyDescent="0.3">
      <c r="A191" s="55"/>
      <c r="B191" s="201"/>
      <c r="C191" s="64"/>
      <c r="D191" s="64"/>
      <c r="E191" s="64"/>
      <c r="F191" s="64"/>
      <c r="G191" s="64"/>
      <c r="H191" s="64"/>
      <c r="I191" s="13"/>
      <c r="J191" s="13"/>
      <c r="K191" s="13"/>
      <c r="L191" s="65"/>
      <c r="M191" s="65"/>
      <c r="N191" s="66"/>
      <c r="O191" s="64"/>
      <c r="P191" s="64"/>
      <c r="Q191" s="67"/>
      <c r="R191" s="22"/>
      <c r="S191" s="56"/>
      <c r="T191" s="68"/>
      <c r="U191" s="68"/>
      <c r="V191" s="68"/>
    </row>
    <row r="192" spans="1:25" x14ac:dyDescent="0.3">
      <c r="A192" s="55"/>
      <c r="B192" s="201"/>
      <c r="D192" s="64"/>
      <c r="E192" s="64"/>
      <c r="F192" s="64"/>
      <c r="G192" s="64"/>
      <c r="H192" s="64"/>
      <c r="K192" s="20"/>
      <c r="L192" s="63"/>
      <c r="M192" s="64"/>
      <c r="N192" s="65"/>
      <c r="O192" s="66"/>
      <c r="P192" s="65"/>
      <c r="Q192" s="64"/>
      <c r="R192" s="65"/>
      <c r="S192" s="64"/>
      <c r="T192" s="67"/>
      <c r="U192" s="67"/>
      <c r="V192" s="63"/>
      <c r="W192" s="68"/>
      <c r="X192" s="68"/>
      <c r="Y192" s="68"/>
    </row>
    <row r="193" spans="1:25" x14ac:dyDescent="0.3">
      <c r="A193" s="55"/>
      <c r="B193" s="201"/>
      <c r="D193" s="64"/>
      <c r="E193" s="64"/>
      <c r="F193" s="64"/>
      <c r="G193" s="64"/>
      <c r="H193" s="64"/>
      <c r="K193" s="20"/>
      <c r="L193" s="63"/>
      <c r="M193" s="64"/>
      <c r="N193" s="65"/>
      <c r="O193" s="66"/>
      <c r="P193" s="65"/>
      <c r="Q193" s="64"/>
      <c r="R193" s="65"/>
      <c r="S193" s="64"/>
      <c r="T193" s="67"/>
      <c r="U193" s="67"/>
      <c r="V193" s="63"/>
      <c r="W193" s="68"/>
      <c r="X193" s="68"/>
      <c r="Y193" s="68"/>
    </row>
    <row r="194" spans="1:25" x14ac:dyDescent="0.3">
      <c r="A194" s="55"/>
      <c r="B194" s="201"/>
      <c r="D194" s="64"/>
      <c r="E194" s="64"/>
      <c r="F194" s="64"/>
      <c r="G194" s="64"/>
      <c r="H194" s="64"/>
      <c r="K194" s="20"/>
      <c r="L194" s="63"/>
      <c r="M194" s="64"/>
      <c r="N194" s="65"/>
      <c r="O194" s="66"/>
      <c r="P194" s="65"/>
      <c r="Q194" s="64"/>
      <c r="R194" s="65"/>
      <c r="S194" s="64"/>
      <c r="T194" s="67"/>
      <c r="U194" s="67"/>
      <c r="V194" s="63"/>
      <c r="W194" s="68"/>
      <c r="X194" s="68"/>
      <c r="Y194" s="68"/>
    </row>
    <row r="195" spans="1:25" x14ac:dyDescent="0.3">
      <c r="A195" s="55"/>
      <c r="B195" s="201"/>
      <c r="D195" s="64"/>
      <c r="E195" s="64"/>
      <c r="F195" s="64"/>
      <c r="G195" s="64"/>
      <c r="H195" s="64"/>
      <c r="K195" s="20"/>
      <c r="L195" s="63"/>
      <c r="M195" s="64"/>
      <c r="N195" s="65"/>
      <c r="O195" s="66"/>
      <c r="P195" s="65"/>
      <c r="Q195" s="64"/>
      <c r="R195" s="65"/>
      <c r="S195" s="64"/>
      <c r="T195" s="67"/>
      <c r="U195" s="67"/>
      <c r="V195" s="63"/>
      <c r="W195" s="68"/>
      <c r="X195" s="68"/>
      <c r="Y195" s="68"/>
    </row>
    <row r="196" spans="1:25" x14ac:dyDescent="0.3">
      <c r="A196" s="55"/>
      <c r="B196" s="201"/>
      <c r="D196" s="64"/>
      <c r="E196" s="64"/>
      <c r="F196" s="64"/>
      <c r="G196" s="64"/>
      <c r="H196" s="64"/>
      <c r="K196" s="20"/>
      <c r="L196" s="63"/>
      <c r="M196" s="64"/>
      <c r="N196" s="65"/>
      <c r="O196" s="66"/>
      <c r="P196" s="65"/>
      <c r="Q196" s="64"/>
      <c r="R196" s="65"/>
      <c r="S196" s="64"/>
      <c r="T196" s="67"/>
      <c r="U196" s="67"/>
      <c r="V196" s="63"/>
      <c r="W196" s="68"/>
      <c r="X196" s="68"/>
      <c r="Y196" s="68"/>
    </row>
    <row r="197" spans="1:25" x14ac:dyDescent="0.3">
      <c r="A197" s="55"/>
      <c r="B197" s="201"/>
      <c r="D197" s="64"/>
      <c r="E197" s="64"/>
      <c r="F197" s="64"/>
      <c r="G197" s="64"/>
      <c r="H197" s="64"/>
      <c r="K197" s="20"/>
      <c r="L197" s="63"/>
      <c r="M197" s="64"/>
      <c r="N197" s="65"/>
      <c r="O197" s="66"/>
      <c r="P197" s="65"/>
      <c r="Q197" s="64"/>
      <c r="R197" s="65"/>
      <c r="S197" s="64"/>
      <c r="T197" s="67"/>
      <c r="U197" s="67"/>
      <c r="V197" s="63"/>
      <c r="W197" s="68"/>
      <c r="X197" s="68"/>
      <c r="Y197" s="68"/>
    </row>
    <row r="198" spans="1:25" x14ac:dyDescent="0.3">
      <c r="A198" s="55"/>
      <c r="B198" s="201"/>
      <c r="D198" s="64"/>
      <c r="E198" s="64"/>
      <c r="F198" s="64"/>
      <c r="G198" s="64"/>
      <c r="H198" s="64"/>
      <c r="K198" s="20"/>
      <c r="L198" s="63"/>
      <c r="M198" s="64"/>
      <c r="N198" s="65"/>
      <c r="O198" s="66"/>
      <c r="P198" s="65"/>
      <c r="Q198" s="64"/>
      <c r="R198" s="65"/>
      <c r="S198" s="64"/>
      <c r="T198" s="67"/>
      <c r="U198" s="67"/>
      <c r="V198" s="63"/>
      <c r="W198" s="68"/>
      <c r="X198" s="68"/>
      <c r="Y198" s="68"/>
    </row>
    <row r="199" spans="1:25" x14ac:dyDescent="0.3">
      <c r="A199" s="55"/>
      <c r="B199" s="201"/>
      <c r="D199" s="64"/>
      <c r="E199" s="64"/>
      <c r="F199" s="64"/>
      <c r="G199" s="64"/>
      <c r="H199" s="64"/>
      <c r="K199" s="20"/>
      <c r="L199" s="63"/>
      <c r="M199" s="64"/>
      <c r="N199" s="65"/>
      <c r="O199" s="66"/>
      <c r="P199" s="65"/>
      <c r="Q199" s="64"/>
      <c r="R199" s="65"/>
      <c r="S199" s="64"/>
      <c r="T199" s="67"/>
      <c r="U199" s="67"/>
      <c r="V199" s="63"/>
      <c r="W199" s="68"/>
      <c r="X199" s="68"/>
      <c r="Y199" s="68"/>
    </row>
    <row r="200" spans="1:25" x14ac:dyDescent="0.3">
      <c r="A200" s="25"/>
      <c r="B200" s="24"/>
      <c r="D200" s="19"/>
      <c r="E200" s="19"/>
      <c r="F200" s="19"/>
      <c r="G200" s="19"/>
      <c r="H200" s="19"/>
      <c r="K200" s="24"/>
      <c r="L200" s="20"/>
      <c r="M200" s="19"/>
      <c r="N200" s="18"/>
      <c r="O200" s="14"/>
      <c r="P200" s="18"/>
      <c r="Q200" s="19"/>
      <c r="R200" s="18"/>
      <c r="S200" s="19"/>
      <c r="T200" s="22"/>
      <c r="U200" s="22"/>
      <c r="V200" s="20"/>
      <c r="W200" s="21"/>
      <c r="X200" s="21"/>
    </row>
    <row r="201" spans="1:25" x14ac:dyDescent="0.3">
      <c r="A201" s="25"/>
      <c r="B201" s="24"/>
      <c r="D201" s="19"/>
      <c r="E201" s="19"/>
      <c r="F201" s="19"/>
      <c r="G201" s="19"/>
      <c r="H201" s="19"/>
      <c r="K201" s="24"/>
      <c r="L201" s="20"/>
      <c r="M201" s="19"/>
      <c r="N201" s="18"/>
      <c r="O201" s="14"/>
      <c r="P201" s="18"/>
      <c r="Q201" s="19"/>
      <c r="R201" s="18"/>
      <c r="S201" s="19"/>
      <c r="T201" s="22"/>
      <c r="U201" s="22"/>
      <c r="V201" s="20"/>
      <c r="W201" s="21"/>
      <c r="X201" s="21"/>
    </row>
    <row r="202" spans="1:25" x14ac:dyDescent="0.3">
      <c r="A202" s="25"/>
      <c r="B202" s="24"/>
      <c r="D202" s="19"/>
      <c r="E202" s="19"/>
      <c r="F202" s="19"/>
      <c r="G202" s="19"/>
      <c r="H202" s="19"/>
      <c r="K202" s="24"/>
      <c r="L202" s="20"/>
      <c r="M202" s="19"/>
      <c r="N202" s="18"/>
      <c r="O202" s="14"/>
      <c r="P202" s="18"/>
      <c r="Q202" s="19"/>
      <c r="R202" s="18"/>
      <c r="S202" s="19"/>
      <c r="T202" s="22"/>
      <c r="U202" s="22"/>
      <c r="V202" s="20"/>
      <c r="W202" s="21"/>
      <c r="X202" s="21"/>
    </row>
    <row r="203" spans="1:25" x14ac:dyDescent="0.3">
      <c r="A203" s="25"/>
      <c r="B203" s="24"/>
      <c r="D203" s="19"/>
      <c r="E203" s="19"/>
      <c r="F203" s="19"/>
      <c r="G203" s="19"/>
      <c r="H203" s="19"/>
      <c r="K203" s="24"/>
      <c r="L203" s="20"/>
      <c r="M203" s="19"/>
      <c r="N203" s="18"/>
      <c r="O203" s="14"/>
      <c r="P203" s="18"/>
      <c r="Q203" s="19"/>
      <c r="R203" s="18"/>
      <c r="S203" s="19"/>
      <c r="T203" s="22"/>
      <c r="U203" s="22"/>
      <c r="V203" s="20"/>
      <c r="W203" s="21"/>
      <c r="X203" s="21"/>
    </row>
    <row r="204" spans="1:25" x14ac:dyDescent="0.3">
      <c r="A204" s="25"/>
      <c r="B204" s="24"/>
      <c r="D204" s="19"/>
      <c r="E204" s="19"/>
      <c r="F204" s="19"/>
      <c r="G204" s="19"/>
      <c r="H204" s="19"/>
      <c r="K204" s="24"/>
      <c r="L204" s="20"/>
      <c r="M204" s="19"/>
      <c r="N204" s="18"/>
      <c r="O204" s="14"/>
      <c r="P204" s="18"/>
      <c r="Q204" s="19"/>
      <c r="R204" s="18"/>
      <c r="S204" s="19"/>
      <c r="T204" s="22"/>
      <c r="U204" s="22"/>
      <c r="V204" s="20"/>
      <c r="W204" s="21"/>
      <c r="X204" s="21"/>
    </row>
    <row r="205" spans="1:25" x14ac:dyDescent="0.3">
      <c r="A205" s="25"/>
      <c r="B205" s="24"/>
      <c r="D205" s="19"/>
      <c r="E205" s="19"/>
      <c r="F205" s="19"/>
      <c r="G205" s="19"/>
      <c r="H205" s="19"/>
      <c r="K205" s="24"/>
      <c r="L205" s="20"/>
      <c r="M205" s="19"/>
      <c r="N205" s="18"/>
      <c r="O205" s="14"/>
      <c r="P205" s="18"/>
      <c r="Q205" s="19"/>
      <c r="R205" s="18"/>
      <c r="S205" s="19"/>
      <c r="T205" s="22"/>
      <c r="U205" s="22"/>
      <c r="V205" s="20"/>
      <c r="W205" s="21"/>
      <c r="X205" s="21"/>
    </row>
    <row r="206" spans="1:25" x14ac:dyDescent="0.3">
      <c r="A206" s="25"/>
      <c r="B206" s="24"/>
      <c r="D206" s="19"/>
      <c r="E206" s="19"/>
      <c r="F206" s="19"/>
      <c r="G206" s="19"/>
      <c r="H206" s="19"/>
      <c r="K206" s="24"/>
      <c r="L206" s="20"/>
      <c r="M206" s="19"/>
      <c r="N206" s="18"/>
      <c r="O206" s="14"/>
      <c r="P206" s="18"/>
      <c r="Q206" s="19"/>
      <c r="R206" s="18"/>
      <c r="S206" s="19"/>
      <c r="T206" s="22"/>
      <c r="U206" s="22"/>
      <c r="V206" s="20"/>
      <c r="W206" s="21"/>
      <c r="X206" s="21"/>
    </row>
    <row r="207" spans="1:25" x14ac:dyDescent="0.3">
      <c r="A207" s="25"/>
      <c r="B207" s="24"/>
      <c r="D207" s="19"/>
      <c r="E207" s="19"/>
      <c r="F207" s="19"/>
      <c r="G207" s="19"/>
      <c r="H207" s="19"/>
      <c r="K207" s="24"/>
      <c r="L207" s="20"/>
      <c r="M207" s="19"/>
      <c r="N207" s="18"/>
      <c r="O207" s="14"/>
      <c r="P207" s="18"/>
      <c r="Q207" s="19"/>
      <c r="R207" s="18"/>
      <c r="S207" s="19"/>
      <c r="T207" s="22"/>
      <c r="U207" s="22"/>
      <c r="V207" s="20"/>
      <c r="W207" s="21"/>
      <c r="X207" s="21"/>
    </row>
    <row r="208" spans="1:25" x14ac:dyDescent="0.3">
      <c r="A208" s="25"/>
      <c r="B208" s="24"/>
      <c r="D208" s="19"/>
      <c r="E208" s="19"/>
      <c r="F208" s="19"/>
      <c r="G208" s="19"/>
      <c r="H208" s="19"/>
      <c r="K208" s="24"/>
      <c r="L208" s="20"/>
      <c r="M208" s="19"/>
      <c r="N208" s="18"/>
      <c r="O208" s="14"/>
      <c r="P208" s="18"/>
      <c r="Q208" s="19"/>
      <c r="R208" s="18"/>
      <c r="S208" s="19"/>
      <c r="T208" s="22"/>
      <c r="U208" s="22"/>
      <c r="V208" s="20"/>
      <c r="W208" s="21"/>
      <c r="X208" s="21"/>
    </row>
    <row r="209" spans="1:24" x14ac:dyDescent="0.3">
      <c r="A209" s="25"/>
      <c r="B209" s="24"/>
      <c r="D209" s="19"/>
      <c r="E209" s="19"/>
      <c r="F209" s="19"/>
      <c r="G209" s="19"/>
      <c r="H209" s="19"/>
      <c r="K209" s="24"/>
      <c r="L209" s="20"/>
      <c r="M209" s="19"/>
      <c r="N209" s="18"/>
      <c r="O209" s="14"/>
      <c r="P209" s="18"/>
      <c r="Q209" s="19"/>
      <c r="R209" s="18"/>
      <c r="S209" s="19"/>
      <c r="T209" s="22"/>
      <c r="U209" s="22"/>
      <c r="V209" s="20"/>
      <c r="W209" s="21"/>
      <c r="X209" s="21"/>
    </row>
    <row r="210" spans="1:24" x14ac:dyDescent="0.3">
      <c r="A210" s="25"/>
      <c r="B210" s="24"/>
      <c r="D210" s="19"/>
      <c r="E210" s="19"/>
      <c r="F210" s="19"/>
      <c r="G210" s="19"/>
      <c r="H210" s="19"/>
      <c r="K210" s="24"/>
      <c r="L210" s="20"/>
      <c r="M210" s="19"/>
      <c r="N210" s="18"/>
      <c r="O210" s="14"/>
      <c r="P210" s="18"/>
      <c r="Q210" s="19"/>
      <c r="R210" s="18"/>
      <c r="S210" s="19"/>
      <c r="T210" s="22"/>
      <c r="U210" s="22"/>
      <c r="V210" s="20"/>
      <c r="W210" s="21"/>
      <c r="X210" s="21"/>
    </row>
    <row r="211" spans="1:24" x14ac:dyDescent="0.3">
      <c r="A211" s="25"/>
      <c r="B211" s="24"/>
      <c r="D211" s="19"/>
      <c r="E211" s="19"/>
      <c r="F211" s="19"/>
      <c r="G211" s="19"/>
      <c r="H211" s="19"/>
      <c r="K211" s="24"/>
      <c r="L211" s="20"/>
      <c r="M211" s="19"/>
      <c r="N211" s="18"/>
      <c r="O211" s="14"/>
      <c r="P211" s="18"/>
      <c r="Q211" s="19"/>
      <c r="R211" s="18"/>
      <c r="S211" s="19"/>
      <c r="T211" s="22"/>
      <c r="U211" s="22"/>
      <c r="V211" s="20"/>
      <c r="W211" s="21"/>
      <c r="X211" s="21"/>
    </row>
    <row r="212" spans="1:24" x14ac:dyDescent="0.3">
      <c r="A212" s="25"/>
      <c r="B212" s="24"/>
      <c r="D212" s="19"/>
      <c r="E212" s="19"/>
      <c r="F212" s="19"/>
      <c r="G212" s="19"/>
      <c r="H212" s="19"/>
      <c r="K212" s="24"/>
      <c r="L212" s="20"/>
      <c r="M212" s="19"/>
      <c r="N212" s="18"/>
      <c r="O212" s="14"/>
      <c r="P212" s="18"/>
      <c r="Q212" s="19"/>
      <c r="R212" s="18"/>
      <c r="S212" s="19"/>
      <c r="T212" s="22"/>
      <c r="U212" s="22"/>
      <c r="V212" s="20"/>
      <c r="W212" s="21"/>
      <c r="X212" s="21"/>
    </row>
    <row r="213" spans="1:24" x14ac:dyDescent="0.3">
      <c r="A213" s="25"/>
      <c r="B213" s="24"/>
      <c r="D213" s="19"/>
      <c r="E213" s="19"/>
      <c r="F213" s="19"/>
      <c r="G213" s="19"/>
      <c r="H213" s="19"/>
      <c r="K213" s="24"/>
      <c r="L213" s="20"/>
      <c r="M213" s="19"/>
      <c r="N213" s="18"/>
      <c r="O213" s="14"/>
      <c r="P213" s="18"/>
      <c r="Q213" s="19"/>
      <c r="R213" s="18"/>
      <c r="S213" s="19"/>
      <c r="T213" s="22"/>
      <c r="U213" s="22"/>
      <c r="V213" s="20"/>
      <c r="W213" s="21"/>
      <c r="X213" s="21"/>
    </row>
    <row r="214" spans="1:24" x14ac:dyDescent="0.3">
      <c r="A214" s="25"/>
      <c r="B214" s="24"/>
      <c r="D214" s="19"/>
      <c r="E214" s="19"/>
      <c r="F214" s="19"/>
      <c r="G214" s="19"/>
      <c r="H214" s="19"/>
      <c r="K214" s="24"/>
      <c r="L214" s="20"/>
      <c r="M214" s="19"/>
      <c r="N214" s="18"/>
      <c r="O214" s="14"/>
      <c r="P214" s="18"/>
      <c r="Q214" s="19"/>
      <c r="R214" s="18"/>
      <c r="S214" s="19"/>
      <c r="T214" s="22"/>
      <c r="U214" s="22"/>
      <c r="V214" s="20"/>
      <c r="W214" s="21"/>
      <c r="X214" s="21"/>
    </row>
    <row r="215" spans="1:24" x14ac:dyDescent="0.3">
      <c r="A215" s="25"/>
      <c r="B215" s="24"/>
      <c r="D215" s="19"/>
      <c r="E215" s="19"/>
      <c r="F215" s="19"/>
      <c r="G215" s="19"/>
      <c r="H215" s="19"/>
      <c r="K215" s="24"/>
      <c r="L215" s="20"/>
      <c r="M215" s="19"/>
      <c r="N215" s="18"/>
      <c r="O215" s="14"/>
      <c r="P215" s="18"/>
      <c r="Q215" s="19"/>
      <c r="R215" s="18"/>
      <c r="S215" s="19"/>
      <c r="T215" s="22"/>
      <c r="U215" s="22"/>
      <c r="V215" s="20"/>
      <c r="W215" s="21"/>
      <c r="X215" s="21"/>
    </row>
    <row r="216" spans="1:24" x14ac:dyDescent="0.3">
      <c r="A216" s="25"/>
      <c r="B216" s="24"/>
      <c r="D216" s="19"/>
      <c r="E216" s="19"/>
      <c r="F216" s="19"/>
      <c r="G216" s="19"/>
      <c r="H216" s="19"/>
      <c r="K216" s="24"/>
      <c r="L216" s="20"/>
      <c r="M216" s="19"/>
      <c r="N216" s="18"/>
      <c r="O216" s="14"/>
      <c r="P216" s="18"/>
      <c r="Q216" s="19"/>
      <c r="R216" s="18"/>
      <c r="S216" s="19"/>
      <c r="T216" s="22"/>
      <c r="U216" s="22"/>
      <c r="V216" s="20"/>
      <c r="W216" s="21"/>
      <c r="X216" s="21"/>
    </row>
    <row r="217" spans="1:24" x14ac:dyDescent="0.3">
      <c r="A217" s="25"/>
      <c r="B217" s="24"/>
      <c r="D217" s="19"/>
      <c r="E217" s="19"/>
      <c r="F217" s="19"/>
      <c r="G217" s="19"/>
      <c r="H217" s="19"/>
      <c r="K217" s="24"/>
      <c r="L217" s="20"/>
      <c r="M217" s="19"/>
      <c r="N217" s="18"/>
      <c r="O217" s="14"/>
      <c r="P217" s="18"/>
      <c r="Q217" s="19"/>
      <c r="R217" s="18"/>
      <c r="S217" s="19"/>
      <c r="T217" s="22"/>
      <c r="U217" s="22"/>
      <c r="V217" s="20"/>
      <c r="W217" s="21"/>
      <c r="X217" s="21"/>
    </row>
    <row r="218" spans="1:24" x14ac:dyDescent="0.3">
      <c r="A218" s="25"/>
      <c r="B218" s="24"/>
      <c r="D218" s="19"/>
      <c r="E218" s="19"/>
      <c r="F218" s="19"/>
      <c r="G218" s="19"/>
      <c r="H218" s="19"/>
      <c r="K218" s="24"/>
      <c r="L218" s="20"/>
      <c r="M218" s="19"/>
      <c r="N218" s="18"/>
      <c r="O218" s="14"/>
      <c r="P218" s="18"/>
      <c r="Q218" s="19"/>
      <c r="R218" s="18"/>
      <c r="S218" s="19"/>
      <c r="T218" s="22"/>
      <c r="U218" s="22"/>
      <c r="V218" s="20"/>
      <c r="W218" s="21"/>
      <c r="X218" s="21"/>
    </row>
    <row r="219" spans="1:24" x14ac:dyDescent="0.3">
      <c r="A219" s="25"/>
      <c r="B219" s="24"/>
      <c r="D219" s="19"/>
      <c r="E219" s="19"/>
      <c r="F219" s="19"/>
      <c r="G219" s="19"/>
      <c r="H219" s="19"/>
      <c r="K219" s="24"/>
      <c r="L219" s="20"/>
      <c r="M219" s="19"/>
      <c r="N219" s="18"/>
      <c r="O219" s="14"/>
      <c r="P219" s="18"/>
      <c r="Q219" s="19"/>
      <c r="R219" s="18"/>
      <c r="S219" s="19"/>
      <c r="T219" s="22"/>
      <c r="U219" s="22"/>
      <c r="V219" s="20"/>
      <c r="W219" s="21"/>
      <c r="X219" s="21"/>
    </row>
    <row r="220" spans="1:24" x14ac:dyDescent="0.3">
      <c r="A220" s="25"/>
      <c r="B220" s="24"/>
      <c r="D220" s="19"/>
      <c r="E220" s="19"/>
      <c r="F220" s="19"/>
      <c r="G220" s="19"/>
      <c r="H220" s="19"/>
      <c r="K220" s="24"/>
      <c r="L220" s="20"/>
      <c r="M220" s="19"/>
      <c r="N220" s="18"/>
      <c r="O220" s="14"/>
      <c r="P220" s="18"/>
      <c r="Q220" s="19"/>
      <c r="R220" s="18"/>
      <c r="S220" s="19"/>
      <c r="T220" s="22"/>
      <c r="U220" s="22"/>
      <c r="V220" s="20"/>
      <c r="W220" s="21"/>
      <c r="X220" s="21"/>
    </row>
    <row r="221" spans="1:24" x14ac:dyDescent="0.3">
      <c r="A221" s="25"/>
      <c r="B221" s="24"/>
      <c r="D221" s="19"/>
      <c r="E221" s="19"/>
      <c r="F221" s="19"/>
      <c r="G221" s="19"/>
      <c r="H221" s="19"/>
      <c r="K221" s="24"/>
      <c r="L221" s="20"/>
      <c r="M221" s="19"/>
      <c r="N221" s="18"/>
      <c r="O221" s="14"/>
      <c r="P221" s="18"/>
      <c r="Q221" s="19"/>
      <c r="R221" s="18"/>
      <c r="S221" s="19"/>
      <c r="T221" s="22"/>
      <c r="U221" s="22"/>
      <c r="V221" s="20"/>
      <c r="W221" s="21"/>
      <c r="X221" s="21"/>
    </row>
    <row r="222" spans="1:24" x14ac:dyDescent="0.3">
      <c r="A222" s="25"/>
      <c r="B222" s="24"/>
      <c r="D222" s="19"/>
      <c r="E222" s="19"/>
      <c r="F222" s="19"/>
      <c r="G222" s="19"/>
      <c r="H222" s="19"/>
      <c r="K222" s="24"/>
      <c r="L222" s="20"/>
      <c r="M222" s="19"/>
      <c r="N222" s="18"/>
      <c r="O222" s="14"/>
      <c r="P222" s="18"/>
      <c r="Q222" s="19"/>
      <c r="R222" s="18"/>
      <c r="S222" s="19"/>
      <c r="T222" s="22"/>
      <c r="U222" s="22"/>
      <c r="V222" s="20"/>
      <c r="W222" s="21"/>
      <c r="X222" s="21"/>
    </row>
    <row r="223" spans="1:24" x14ac:dyDescent="0.3">
      <c r="A223" s="25"/>
      <c r="B223" s="24"/>
      <c r="D223" s="19"/>
      <c r="E223" s="19"/>
      <c r="F223" s="19"/>
      <c r="G223" s="19"/>
      <c r="H223" s="19"/>
      <c r="K223" s="24"/>
      <c r="L223" s="20"/>
      <c r="M223" s="19"/>
      <c r="N223" s="18"/>
      <c r="O223" s="14"/>
      <c r="P223" s="18"/>
      <c r="Q223" s="19"/>
      <c r="R223" s="18"/>
      <c r="S223" s="19"/>
      <c r="T223" s="22"/>
      <c r="U223" s="22"/>
      <c r="V223" s="20"/>
      <c r="W223" s="21"/>
      <c r="X223" s="21"/>
    </row>
    <row r="224" spans="1:24" x14ac:dyDescent="0.3">
      <c r="A224" s="25"/>
      <c r="B224" s="24"/>
      <c r="D224" s="19"/>
      <c r="E224" s="19"/>
      <c r="F224" s="19"/>
      <c r="G224" s="19"/>
      <c r="H224" s="19"/>
      <c r="K224" s="24"/>
      <c r="L224" s="20"/>
      <c r="M224" s="19"/>
      <c r="N224" s="18"/>
      <c r="O224" s="14"/>
      <c r="P224" s="18"/>
      <c r="Q224" s="19"/>
      <c r="R224" s="18"/>
      <c r="S224" s="19"/>
      <c r="T224" s="22"/>
      <c r="U224" s="22"/>
      <c r="V224" s="20"/>
      <c r="W224" s="21"/>
      <c r="X224" s="21"/>
    </row>
    <row r="225" spans="1:24" x14ac:dyDescent="0.3">
      <c r="A225" s="25"/>
      <c r="B225" s="24"/>
      <c r="D225" s="19"/>
      <c r="E225" s="19"/>
      <c r="F225" s="19"/>
      <c r="G225" s="19"/>
      <c r="H225" s="19"/>
      <c r="K225" s="24"/>
      <c r="L225" s="20"/>
      <c r="M225" s="19"/>
      <c r="N225" s="18"/>
      <c r="O225" s="14"/>
      <c r="P225" s="18"/>
      <c r="Q225" s="19"/>
      <c r="R225" s="18"/>
      <c r="S225" s="19"/>
      <c r="T225" s="22"/>
      <c r="U225" s="22"/>
      <c r="V225" s="20"/>
      <c r="W225" s="21"/>
      <c r="X225" s="21"/>
    </row>
    <row r="226" spans="1:24" x14ac:dyDescent="0.3">
      <c r="A226" s="25"/>
      <c r="B226" s="24"/>
      <c r="D226" s="19"/>
      <c r="E226" s="19"/>
      <c r="F226" s="19"/>
      <c r="G226" s="19"/>
      <c r="H226" s="19"/>
      <c r="K226" s="24"/>
      <c r="L226" s="20"/>
      <c r="M226" s="19"/>
      <c r="N226" s="18"/>
      <c r="O226" s="14"/>
      <c r="P226" s="18"/>
      <c r="Q226" s="19"/>
      <c r="R226" s="18"/>
      <c r="S226" s="19"/>
      <c r="T226" s="22"/>
      <c r="U226" s="22"/>
      <c r="V226" s="20"/>
      <c r="W226" s="21"/>
      <c r="X226" s="21"/>
    </row>
    <row r="227" spans="1:24" x14ac:dyDescent="0.3">
      <c r="A227" s="25"/>
      <c r="B227" s="24"/>
      <c r="D227" s="19"/>
      <c r="E227" s="19"/>
      <c r="F227" s="19"/>
      <c r="G227" s="19"/>
      <c r="H227" s="19"/>
      <c r="K227" s="24"/>
      <c r="L227" s="20"/>
      <c r="M227" s="19"/>
      <c r="N227" s="18"/>
      <c r="O227" s="14"/>
      <c r="P227" s="18"/>
      <c r="Q227" s="19"/>
      <c r="R227" s="18"/>
      <c r="S227" s="19"/>
      <c r="T227" s="22"/>
      <c r="U227" s="22"/>
      <c r="V227" s="20"/>
      <c r="W227" s="21"/>
      <c r="X227" s="21"/>
    </row>
    <row r="228" spans="1:24" x14ac:dyDescent="0.3">
      <c r="A228" s="25"/>
      <c r="B228" s="24"/>
      <c r="D228" s="19"/>
      <c r="E228" s="19"/>
      <c r="F228" s="19"/>
      <c r="G228" s="19"/>
      <c r="H228" s="19"/>
      <c r="K228" s="24"/>
      <c r="L228" s="20"/>
      <c r="M228" s="19"/>
      <c r="N228" s="18"/>
      <c r="O228" s="14"/>
      <c r="P228" s="18"/>
      <c r="Q228" s="19"/>
      <c r="R228" s="18"/>
      <c r="S228" s="19"/>
      <c r="T228" s="22"/>
      <c r="U228" s="22"/>
      <c r="V228" s="20"/>
      <c r="W228" s="21"/>
      <c r="X228" s="21"/>
    </row>
    <row r="229" spans="1:24" x14ac:dyDescent="0.3">
      <c r="A229" s="25"/>
      <c r="B229" s="24"/>
      <c r="D229" s="19"/>
      <c r="E229" s="19"/>
      <c r="F229" s="19"/>
      <c r="G229" s="19"/>
      <c r="H229" s="19"/>
      <c r="K229" s="24"/>
      <c r="L229" s="20"/>
      <c r="M229" s="19"/>
      <c r="N229" s="18"/>
      <c r="O229" s="14"/>
      <c r="P229" s="18"/>
      <c r="Q229" s="19"/>
      <c r="R229" s="18"/>
      <c r="S229" s="19"/>
      <c r="T229" s="22"/>
      <c r="U229" s="22"/>
      <c r="V229" s="20"/>
      <c r="W229" s="21"/>
      <c r="X229" s="21"/>
    </row>
    <row r="230" spans="1:24" x14ac:dyDescent="0.3">
      <c r="A230" s="25"/>
      <c r="B230" s="24"/>
      <c r="D230" s="19"/>
      <c r="E230" s="19"/>
      <c r="F230" s="19"/>
      <c r="G230" s="19"/>
      <c r="H230" s="19"/>
      <c r="K230" s="24"/>
      <c r="L230" s="20"/>
      <c r="M230" s="19"/>
      <c r="N230" s="18"/>
      <c r="O230" s="14"/>
      <c r="P230" s="18"/>
      <c r="Q230" s="19"/>
      <c r="R230" s="18"/>
      <c r="S230" s="19"/>
      <c r="T230" s="22"/>
      <c r="U230" s="22"/>
      <c r="V230" s="20"/>
      <c r="W230" s="21"/>
      <c r="X230" s="21"/>
    </row>
    <row r="231" spans="1:24" x14ac:dyDescent="0.3">
      <c r="A231" s="25"/>
      <c r="B231" s="24"/>
      <c r="D231" s="19"/>
      <c r="E231" s="19"/>
      <c r="F231" s="19"/>
      <c r="G231" s="19"/>
      <c r="H231" s="19"/>
      <c r="K231" s="24"/>
      <c r="L231" s="20"/>
      <c r="M231" s="19"/>
      <c r="N231" s="18"/>
      <c r="O231" s="14"/>
      <c r="P231" s="18"/>
      <c r="Q231" s="19"/>
      <c r="R231" s="18"/>
      <c r="S231" s="19"/>
      <c r="T231" s="22"/>
      <c r="U231" s="22"/>
      <c r="V231" s="20"/>
      <c r="W231" s="21"/>
      <c r="X231" s="21"/>
    </row>
    <row r="232" spans="1:24" x14ac:dyDescent="0.3">
      <c r="A232" s="25"/>
      <c r="B232" s="24"/>
      <c r="D232" s="19"/>
      <c r="E232" s="19"/>
      <c r="F232" s="19"/>
      <c r="G232" s="19"/>
      <c r="H232" s="19"/>
      <c r="K232" s="24"/>
      <c r="L232" s="20"/>
      <c r="M232" s="19"/>
      <c r="N232" s="18"/>
      <c r="O232" s="14"/>
      <c r="P232" s="18"/>
      <c r="Q232" s="19"/>
      <c r="R232" s="18"/>
      <c r="S232" s="19"/>
      <c r="T232" s="22"/>
      <c r="U232" s="22"/>
      <c r="V232" s="20"/>
      <c r="W232" s="21"/>
      <c r="X232" s="21"/>
    </row>
    <row r="233" spans="1:24" x14ac:dyDescent="0.3">
      <c r="A233" s="25"/>
      <c r="B233" s="24"/>
      <c r="D233" s="19"/>
      <c r="E233" s="19"/>
      <c r="F233" s="19"/>
      <c r="G233" s="19"/>
      <c r="H233" s="19"/>
      <c r="K233" s="24"/>
      <c r="L233" s="20"/>
      <c r="M233" s="19"/>
      <c r="N233" s="18"/>
      <c r="O233" s="14"/>
      <c r="P233" s="18"/>
      <c r="Q233" s="19"/>
      <c r="R233" s="18"/>
      <c r="S233" s="19"/>
      <c r="T233" s="22"/>
      <c r="U233" s="22"/>
      <c r="V233" s="20"/>
      <c r="W233" s="21"/>
      <c r="X233" s="21"/>
    </row>
    <row r="234" spans="1:24" x14ac:dyDescent="0.3">
      <c r="A234" s="25"/>
      <c r="B234" s="24"/>
      <c r="D234" s="19"/>
      <c r="E234" s="19"/>
      <c r="F234" s="19"/>
      <c r="G234" s="19"/>
      <c r="H234" s="19"/>
      <c r="K234" s="24"/>
      <c r="L234" s="20"/>
      <c r="M234" s="19"/>
      <c r="N234" s="18"/>
      <c r="O234" s="14"/>
      <c r="P234" s="18"/>
      <c r="Q234" s="19"/>
      <c r="R234" s="18"/>
      <c r="S234" s="19"/>
      <c r="T234" s="22"/>
      <c r="U234" s="22"/>
      <c r="V234" s="20"/>
      <c r="W234" s="21"/>
      <c r="X234" s="21"/>
    </row>
    <row r="235" spans="1:24" x14ac:dyDescent="0.3">
      <c r="A235" s="25"/>
      <c r="B235" s="24"/>
      <c r="D235" s="19"/>
      <c r="E235" s="19"/>
      <c r="F235" s="19"/>
      <c r="G235" s="19"/>
      <c r="H235" s="19"/>
      <c r="K235" s="24"/>
      <c r="L235" s="20"/>
      <c r="M235" s="19"/>
      <c r="N235" s="18"/>
      <c r="O235" s="14"/>
      <c r="P235" s="18"/>
      <c r="Q235" s="19"/>
      <c r="R235" s="18"/>
      <c r="S235" s="19"/>
      <c r="T235" s="22"/>
      <c r="U235" s="22"/>
      <c r="V235" s="20"/>
      <c r="W235" s="21"/>
      <c r="X235" s="21"/>
    </row>
    <row r="236" spans="1:24" x14ac:dyDescent="0.3">
      <c r="A236" s="25"/>
      <c r="B236" s="24"/>
      <c r="D236" s="19"/>
      <c r="E236" s="19"/>
      <c r="F236" s="19"/>
      <c r="G236" s="19"/>
      <c r="H236" s="19"/>
      <c r="K236" s="24"/>
      <c r="L236" s="20"/>
      <c r="M236" s="19"/>
      <c r="N236" s="18"/>
      <c r="O236" s="14"/>
      <c r="P236" s="18"/>
      <c r="Q236" s="19"/>
      <c r="R236" s="18"/>
      <c r="S236" s="19"/>
      <c r="T236" s="22"/>
      <c r="U236" s="22"/>
      <c r="V236" s="20"/>
      <c r="W236" s="21"/>
      <c r="X236" s="21"/>
    </row>
    <row r="237" spans="1:24" x14ac:dyDescent="0.3">
      <c r="A237" s="25"/>
      <c r="B237" s="24"/>
      <c r="D237" s="19"/>
      <c r="E237" s="19"/>
      <c r="F237" s="19"/>
      <c r="G237" s="19"/>
      <c r="H237" s="19"/>
      <c r="K237" s="24"/>
      <c r="L237" s="20"/>
      <c r="M237" s="19"/>
      <c r="N237" s="18"/>
      <c r="O237" s="14"/>
      <c r="P237" s="18"/>
      <c r="Q237" s="19"/>
      <c r="R237" s="18"/>
      <c r="S237" s="19"/>
      <c r="T237" s="22"/>
      <c r="U237" s="22"/>
      <c r="V237" s="20"/>
      <c r="W237" s="21"/>
      <c r="X237" s="21"/>
    </row>
    <row r="238" spans="1:24" x14ac:dyDescent="0.3">
      <c r="A238" s="25"/>
      <c r="B238" s="24"/>
      <c r="D238" s="19"/>
      <c r="E238" s="19"/>
      <c r="F238" s="19"/>
      <c r="G238" s="19"/>
      <c r="H238" s="19"/>
      <c r="K238" s="24"/>
      <c r="L238" s="20"/>
      <c r="M238" s="19"/>
      <c r="N238" s="18"/>
      <c r="O238" s="14"/>
      <c r="P238" s="18"/>
      <c r="Q238" s="19"/>
      <c r="R238" s="18"/>
      <c r="S238" s="19"/>
      <c r="T238" s="22"/>
      <c r="U238" s="22"/>
      <c r="V238" s="20"/>
      <c r="W238" s="21"/>
      <c r="X238" s="21"/>
    </row>
    <row r="239" spans="1:24" x14ac:dyDescent="0.3">
      <c r="A239" s="25"/>
      <c r="B239" s="24"/>
      <c r="D239" s="19"/>
      <c r="E239" s="19"/>
      <c r="F239" s="19"/>
      <c r="G239" s="19"/>
      <c r="H239" s="19"/>
      <c r="K239" s="24"/>
      <c r="L239" s="20"/>
      <c r="M239" s="19"/>
      <c r="N239" s="18"/>
      <c r="O239" s="14"/>
      <c r="P239" s="18"/>
      <c r="Q239" s="19"/>
      <c r="R239" s="18"/>
      <c r="S239" s="19"/>
      <c r="T239" s="22"/>
      <c r="U239" s="22"/>
      <c r="V239" s="20"/>
      <c r="W239" s="21"/>
      <c r="X239" s="21"/>
    </row>
    <row r="240" spans="1:24" x14ac:dyDescent="0.3">
      <c r="A240" s="25"/>
      <c r="B240" s="24"/>
      <c r="D240" s="19"/>
      <c r="E240" s="19"/>
      <c r="F240" s="19"/>
      <c r="G240" s="19"/>
      <c r="H240" s="19"/>
      <c r="K240" s="24"/>
      <c r="L240" s="20"/>
      <c r="M240" s="19"/>
      <c r="N240" s="18"/>
      <c r="O240" s="14"/>
      <c r="P240" s="18"/>
      <c r="Q240" s="19"/>
      <c r="R240" s="18"/>
      <c r="S240" s="19"/>
      <c r="T240" s="22"/>
      <c r="U240" s="22"/>
      <c r="V240" s="20"/>
      <c r="W240" s="21"/>
      <c r="X240" s="21"/>
    </row>
    <row r="241" spans="1:24" x14ac:dyDescent="0.3">
      <c r="A241" s="25"/>
      <c r="B241" s="24"/>
      <c r="D241" s="19"/>
      <c r="E241" s="19"/>
      <c r="F241" s="19"/>
      <c r="G241" s="19"/>
      <c r="H241" s="19"/>
      <c r="K241" s="24"/>
      <c r="L241" s="20"/>
      <c r="M241" s="19"/>
      <c r="N241" s="18"/>
      <c r="O241" s="14"/>
      <c r="P241" s="18"/>
      <c r="Q241" s="19"/>
      <c r="R241" s="18"/>
      <c r="S241" s="19"/>
      <c r="T241" s="22"/>
      <c r="U241" s="22"/>
      <c r="V241" s="20"/>
      <c r="W241" s="21"/>
      <c r="X241" s="21"/>
    </row>
    <row r="242" spans="1:24" x14ac:dyDescent="0.3">
      <c r="A242" s="25"/>
      <c r="B242" s="24"/>
      <c r="D242" s="19"/>
      <c r="E242" s="19"/>
      <c r="F242" s="19"/>
      <c r="G242" s="19"/>
      <c r="H242" s="19"/>
      <c r="K242" s="24"/>
      <c r="L242" s="20"/>
      <c r="M242" s="19"/>
      <c r="N242" s="18"/>
      <c r="O242" s="14"/>
      <c r="P242" s="18"/>
      <c r="Q242" s="19"/>
      <c r="R242" s="18"/>
      <c r="S242" s="19"/>
      <c r="T242" s="22"/>
      <c r="U242" s="22"/>
      <c r="V242" s="20"/>
      <c r="W242" s="21"/>
      <c r="X242" s="21"/>
    </row>
    <row r="243" spans="1:24" x14ac:dyDescent="0.3">
      <c r="A243" s="25"/>
      <c r="B243" s="24"/>
      <c r="D243" s="19"/>
      <c r="E243" s="19"/>
      <c r="F243" s="19"/>
      <c r="G243" s="19"/>
      <c r="H243" s="19"/>
      <c r="K243" s="24"/>
      <c r="L243" s="20"/>
      <c r="M243" s="19"/>
      <c r="N243" s="18"/>
      <c r="O243" s="14"/>
      <c r="P243" s="18"/>
      <c r="Q243" s="19"/>
      <c r="R243" s="18"/>
      <c r="S243" s="19"/>
      <c r="T243" s="22"/>
      <c r="U243" s="22"/>
      <c r="V243" s="20"/>
      <c r="W243" s="21"/>
      <c r="X243" s="21"/>
    </row>
    <row r="244" spans="1:24" x14ac:dyDescent="0.3">
      <c r="A244" s="25"/>
      <c r="B244" s="24"/>
      <c r="D244" s="19"/>
      <c r="E244" s="19"/>
      <c r="F244" s="19"/>
      <c r="G244" s="19"/>
      <c r="H244" s="19"/>
      <c r="K244" s="24"/>
      <c r="L244" s="20"/>
      <c r="M244" s="19"/>
      <c r="N244" s="18"/>
      <c r="O244" s="14"/>
      <c r="P244" s="18"/>
      <c r="Q244" s="19"/>
      <c r="R244" s="18"/>
      <c r="S244" s="19"/>
      <c r="T244" s="22"/>
      <c r="U244" s="22"/>
      <c r="V244" s="20"/>
      <c r="W244" s="21"/>
      <c r="X244" s="21"/>
    </row>
    <row r="245" spans="1:24" x14ac:dyDescent="0.3">
      <c r="A245" s="25"/>
      <c r="B245" s="24"/>
      <c r="D245" s="19"/>
      <c r="E245" s="19"/>
      <c r="F245" s="19"/>
      <c r="G245" s="19"/>
      <c r="H245" s="19"/>
      <c r="K245" s="24"/>
      <c r="L245" s="20"/>
      <c r="M245" s="19"/>
      <c r="N245" s="18"/>
      <c r="O245" s="14"/>
      <c r="P245" s="18"/>
      <c r="Q245" s="19"/>
      <c r="R245" s="18"/>
      <c r="S245" s="19"/>
      <c r="T245" s="22"/>
      <c r="U245" s="22"/>
      <c r="V245" s="20"/>
      <c r="W245" s="21"/>
      <c r="X245" s="21"/>
    </row>
    <row r="246" spans="1:24" x14ac:dyDescent="0.3">
      <c r="A246" s="25"/>
      <c r="B246" s="24"/>
      <c r="D246" s="19"/>
      <c r="E246" s="19"/>
      <c r="F246" s="19"/>
      <c r="G246" s="19"/>
      <c r="H246" s="19"/>
      <c r="K246" s="24"/>
      <c r="L246" s="20"/>
      <c r="M246" s="19"/>
      <c r="N246" s="18"/>
      <c r="O246" s="14"/>
      <c r="P246" s="18"/>
      <c r="Q246" s="19"/>
      <c r="R246" s="18"/>
      <c r="S246" s="19"/>
      <c r="T246" s="22"/>
      <c r="U246" s="22"/>
      <c r="V246" s="20"/>
      <c r="W246" s="21"/>
      <c r="X246" s="21"/>
    </row>
    <row r="247" spans="1:24" x14ac:dyDescent="0.3">
      <c r="A247" s="25"/>
      <c r="B247" s="24"/>
      <c r="D247" s="19"/>
      <c r="E247" s="19"/>
      <c r="F247" s="19"/>
      <c r="G247" s="19"/>
      <c r="H247" s="19"/>
      <c r="K247" s="24"/>
      <c r="L247" s="20"/>
      <c r="M247" s="19"/>
      <c r="N247" s="18"/>
      <c r="O247" s="14"/>
      <c r="P247" s="18"/>
      <c r="Q247" s="19"/>
      <c r="R247" s="18"/>
      <c r="S247" s="19"/>
      <c r="T247" s="22"/>
      <c r="U247" s="22"/>
      <c r="V247" s="20"/>
      <c r="W247" s="21"/>
      <c r="X247" s="21"/>
    </row>
    <row r="248" spans="1:24" x14ac:dyDescent="0.3">
      <c r="A248" s="25"/>
      <c r="B248" s="24"/>
      <c r="D248" s="19"/>
      <c r="E248" s="19"/>
      <c r="F248" s="19"/>
      <c r="G248" s="19"/>
      <c r="H248" s="19"/>
      <c r="K248" s="24"/>
      <c r="L248" s="20"/>
      <c r="M248" s="19"/>
      <c r="N248" s="18"/>
      <c r="O248" s="14"/>
      <c r="P248" s="18"/>
      <c r="Q248" s="19"/>
      <c r="R248" s="18"/>
      <c r="S248" s="19"/>
      <c r="T248" s="22"/>
      <c r="U248" s="22"/>
      <c r="V248" s="20"/>
      <c r="W248" s="21"/>
      <c r="X248" s="21"/>
    </row>
    <row r="249" spans="1:24" x14ac:dyDescent="0.3">
      <c r="A249" s="25"/>
      <c r="B249" s="24"/>
      <c r="D249" s="19"/>
      <c r="E249" s="19"/>
      <c r="F249" s="19"/>
      <c r="G249" s="19"/>
      <c r="H249" s="19"/>
      <c r="K249" s="24"/>
      <c r="L249" s="20"/>
      <c r="M249" s="19"/>
      <c r="N249" s="18"/>
      <c r="O249" s="14"/>
      <c r="P249" s="18"/>
      <c r="Q249" s="19"/>
      <c r="R249" s="18"/>
      <c r="S249" s="19"/>
      <c r="T249" s="22"/>
      <c r="U249" s="22"/>
      <c r="V249" s="20"/>
      <c r="W249" s="21"/>
      <c r="X249" s="21"/>
    </row>
    <row r="250" spans="1:24" x14ac:dyDescent="0.3">
      <c r="A250" s="25"/>
      <c r="B250" s="24"/>
      <c r="D250" s="19"/>
      <c r="E250" s="19"/>
      <c r="F250" s="19"/>
      <c r="G250" s="19"/>
      <c r="H250" s="19"/>
      <c r="K250" s="24"/>
      <c r="L250" s="20"/>
      <c r="M250" s="19"/>
      <c r="N250" s="18"/>
      <c r="O250" s="14"/>
      <c r="P250" s="18"/>
      <c r="Q250" s="19"/>
      <c r="R250" s="18"/>
      <c r="S250" s="19"/>
      <c r="T250" s="22"/>
      <c r="U250" s="22"/>
      <c r="V250" s="20"/>
      <c r="W250" s="21"/>
      <c r="X250" s="21"/>
    </row>
    <row r="251" spans="1:24" x14ac:dyDescent="0.3">
      <c r="A251" s="25"/>
      <c r="B251" s="24"/>
      <c r="D251" s="19"/>
      <c r="E251" s="19"/>
      <c r="F251" s="19"/>
      <c r="G251" s="19"/>
      <c r="H251" s="19"/>
      <c r="K251" s="24"/>
      <c r="L251" s="20"/>
      <c r="M251" s="19"/>
      <c r="N251" s="18"/>
      <c r="O251" s="14"/>
      <c r="P251" s="18"/>
      <c r="Q251" s="19"/>
      <c r="R251" s="18"/>
      <c r="S251" s="19"/>
      <c r="T251" s="22"/>
      <c r="U251" s="22"/>
      <c r="V251" s="20"/>
      <c r="W251" s="21"/>
      <c r="X251" s="21"/>
    </row>
    <row r="252" spans="1:24" x14ac:dyDescent="0.3">
      <c r="A252" s="25"/>
      <c r="B252" s="24"/>
      <c r="D252" s="19"/>
      <c r="E252" s="19"/>
      <c r="F252" s="19"/>
      <c r="G252" s="19"/>
      <c r="H252" s="19"/>
      <c r="K252" s="24"/>
      <c r="L252" s="20"/>
      <c r="M252" s="19"/>
      <c r="N252" s="18"/>
      <c r="O252" s="14"/>
      <c r="P252" s="18"/>
      <c r="Q252" s="19"/>
      <c r="R252" s="18"/>
      <c r="S252" s="19"/>
      <c r="T252" s="22"/>
      <c r="U252" s="22"/>
      <c r="V252" s="20"/>
      <c r="W252" s="21"/>
      <c r="X252" s="21"/>
    </row>
    <row r="253" spans="1:24" x14ac:dyDescent="0.3">
      <c r="A253" s="25"/>
      <c r="B253" s="24"/>
      <c r="D253" s="19"/>
      <c r="E253" s="19"/>
      <c r="F253" s="19"/>
      <c r="G253" s="19"/>
      <c r="H253" s="19"/>
      <c r="K253" s="24"/>
      <c r="L253" s="20"/>
      <c r="M253" s="19"/>
      <c r="N253" s="18"/>
      <c r="O253" s="14"/>
      <c r="P253" s="18"/>
      <c r="Q253" s="19"/>
      <c r="R253" s="18"/>
      <c r="S253" s="19"/>
      <c r="T253" s="22"/>
      <c r="U253" s="22"/>
      <c r="V253" s="20"/>
      <c r="W253" s="21"/>
      <c r="X253" s="21"/>
    </row>
    <row r="254" spans="1:24" x14ac:dyDescent="0.3">
      <c r="A254" s="25"/>
      <c r="B254" s="24"/>
      <c r="D254" s="19"/>
      <c r="E254" s="19"/>
      <c r="F254" s="19"/>
      <c r="G254" s="19"/>
      <c r="H254" s="19"/>
      <c r="K254" s="24"/>
      <c r="L254" s="20"/>
      <c r="M254" s="19"/>
      <c r="N254" s="18"/>
      <c r="O254" s="14"/>
      <c r="P254" s="18"/>
      <c r="Q254" s="19"/>
      <c r="R254" s="18"/>
      <c r="S254" s="19"/>
      <c r="T254" s="22"/>
      <c r="U254" s="22"/>
      <c r="V254" s="20"/>
      <c r="W254" s="21"/>
      <c r="X254" s="21"/>
    </row>
    <row r="255" spans="1:24" x14ac:dyDescent="0.3">
      <c r="A255" s="25"/>
      <c r="B255" s="24"/>
      <c r="D255" s="19"/>
      <c r="E255" s="19"/>
      <c r="F255" s="19"/>
      <c r="G255" s="19"/>
      <c r="H255" s="19"/>
      <c r="K255" s="24"/>
      <c r="L255" s="20"/>
      <c r="M255" s="19"/>
      <c r="N255" s="18"/>
      <c r="O255" s="14"/>
      <c r="P255" s="18"/>
      <c r="Q255" s="19"/>
      <c r="R255" s="18"/>
      <c r="S255" s="19"/>
      <c r="T255" s="22"/>
      <c r="U255" s="22"/>
      <c r="V255" s="20"/>
      <c r="W255" s="21"/>
      <c r="X255" s="21"/>
    </row>
    <row r="256" spans="1:24" x14ac:dyDescent="0.3">
      <c r="A256" s="25"/>
      <c r="B256" s="24"/>
      <c r="D256" s="19"/>
      <c r="E256" s="19"/>
      <c r="F256" s="19"/>
      <c r="G256" s="19"/>
      <c r="H256" s="19"/>
      <c r="K256" s="24"/>
      <c r="L256" s="20"/>
      <c r="M256" s="19"/>
      <c r="N256" s="18"/>
      <c r="O256" s="14"/>
      <c r="P256" s="18"/>
      <c r="Q256" s="19"/>
      <c r="R256" s="18"/>
      <c r="S256" s="19"/>
      <c r="T256" s="22"/>
      <c r="U256" s="22"/>
      <c r="V256" s="20"/>
      <c r="W256" s="21"/>
      <c r="X256" s="21"/>
    </row>
    <row r="257" spans="1:24" x14ac:dyDescent="0.3">
      <c r="A257" s="25"/>
      <c r="B257" s="24"/>
      <c r="D257" s="19"/>
      <c r="E257" s="19"/>
      <c r="F257" s="19"/>
      <c r="G257" s="19"/>
      <c r="H257" s="19"/>
      <c r="K257" s="24"/>
      <c r="L257" s="20"/>
      <c r="M257" s="19"/>
      <c r="N257" s="18"/>
      <c r="O257" s="14"/>
      <c r="P257" s="18"/>
      <c r="Q257" s="19"/>
      <c r="R257" s="18"/>
      <c r="S257" s="19"/>
      <c r="T257" s="22"/>
      <c r="U257" s="22"/>
      <c r="V257" s="20"/>
      <c r="W257" s="21"/>
      <c r="X257" s="21"/>
    </row>
    <row r="258" spans="1:24" x14ac:dyDescent="0.3">
      <c r="A258" s="25"/>
      <c r="B258" s="24"/>
      <c r="D258" s="19"/>
      <c r="E258" s="19"/>
      <c r="F258" s="19"/>
      <c r="G258" s="19"/>
      <c r="H258" s="19"/>
      <c r="K258" s="24"/>
      <c r="L258" s="20"/>
      <c r="M258" s="19"/>
      <c r="N258" s="18"/>
      <c r="O258" s="14"/>
      <c r="P258" s="18"/>
      <c r="Q258" s="19"/>
      <c r="R258" s="18"/>
      <c r="S258" s="19"/>
      <c r="T258" s="22"/>
      <c r="U258" s="22"/>
      <c r="V258" s="20"/>
      <c r="W258" s="21"/>
      <c r="X258" s="21"/>
    </row>
    <row r="259" spans="1:24" x14ac:dyDescent="0.3">
      <c r="A259" s="25"/>
      <c r="B259" s="24"/>
      <c r="D259" s="19"/>
      <c r="E259" s="19"/>
      <c r="F259" s="19"/>
      <c r="G259" s="19"/>
      <c r="H259" s="19"/>
      <c r="K259" s="24"/>
      <c r="L259" s="20"/>
      <c r="M259" s="19"/>
      <c r="N259" s="18"/>
      <c r="O259" s="14"/>
      <c r="P259" s="18"/>
      <c r="Q259" s="19"/>
      <c r="R259" s="18"/>
      <c r="S259" s="19"/>
      <c r="T259" s="22"/>
      <c r="U259" s="22"/>
      <c r="V259" s="20"/>
      <c r="W259" s="21"/>
      <c r="X259" s="21"/>
    </row>
    <row r="260" spans="1:24" x14ac:dyDescent="0.3">
      <c r="A260" s="25"/>
      <c r="B260" s="24"/>
      <c r="D260" s="19"/>
      <c r="E260" s="19"/>
      <c r="F260" s="19"/>
      <c r="G260" s="19"/>
      <c r="H260" s="19"/>
      <c r="K260" s="24"/>
      <c r="L260" s="20"/>
      <c r="M260" s="19"/>
      <c r="N260" s="18"/>
      <c r="O260" s="14"/>
      <c r="P260" s="18"/>
      <c r="Q260" s="19"/>
      <c r="R260" s="18"/>
      <c r="S260" s="19"/>
      <c r="T260" s="22"/>
      <c r="U260" s="22"/>
      <c r="V260" s="20"/>
      <c r="W260" s="21"/>
      <c r="X260" s="21"/>
    </row>
    <row r="261" spans="1:24" x14ac:dyDescent="0.3">
      <c r="A261" s="25"/>
      <c r="B261" s="24"/>
      <c r="D261" s="19"/>
      <c r="E261" s="19"/>
      <c r="F261" s="19"/>
      <c r="G261" s="19"/>
      <c r="H261" s="19"/>
      <c r="K261" s="24"/>
      <c r="L261" s="20"/>
      <c r="M261" s="19"/>
      <c r="N261" s="18"/>
      <c r="O261" s="14"/>
      <c r="P261" s="18"/>
      <c r="Q261" s="19"/>
      <c r="R261" s="18"/>
      <c r="S261" s="19"/>
      <c r="T261" s="22"/>
      <c r="U261" s="22"/>
      <c r="V261" s="20"/>
      <c r="W261" s="21"/>
      <c r="X261" s="21"/>
    </row>
    <row r="262" spans="1:24" x14ac:dyDescent="0.3">
      <c r="A262" s="25"/>
      <c r="B262" s="24"/>
      <c r="D262" s="19"/>
      <c r="E262" s="19"/>
      <c r="F262" s="19"/>
      <c r="G262" s="19"/>
      <c r="H262" s="19"/>
      <c r="K262" s="24"/>
      <c r="L262" s="20"/>
      <c r="M262" s="19"/>
      <c r="N262" s="18"/>
      <c r="O262" s="14"/>
      <c r="P262" s="18"/>
      <c r="Q262" s="19"/>
      <c r="R262" s="18"/>
      <c r="S262" s="19"/>
      <c r="T262" s="22"/>
      <c r="U262" s="22"/>
      <c r="V262" s="20"/>
      <c r="W262" s="21"/>
      <c r="X262" s="21"/>
    </row>
    <row r="263" spans="1:24" x14ac:dyDescent="0.3">
      <c r="A263" s="25"/>
      <c r="B263" s="24"/>
      <c r="D263" s="19"/>
      <c r="E263" s="19"/>
      <c r="F263" s="19"/>
      <c r="G263" s="19"/>
      <c r="H263" s="19"/>
      <c r="K263" s="24"/>
      <c r="L263" s="20"/>
      <c r="M263" s="19"/>
      <c r="N263" s="18"/>
      <c r="O263" s="14"/>
      <c r="P263" s="18"/>
      <c r="Q263" s="19"/>
      <c r="R263" s="18"/>
      <c r="S263" s="19"/>
      <c r="T263" s="22"/>
      <c r="U263" s="22"/>
      <c r="V263" s="20"/>
      <c r="W263" s="21"/>
      <c r="X263" s="21"/>
    </row>
    <row r="264" spans="1:24" x14ac:dyDescent="0.3">
      <c r="A264" s="25"/>
      <c r="B264" s="24"/>
      <c r="D264" s="19"/>
      <c r="E264" s="19"/>
      <c r="F264" s="19"/>
      <c r="G264" s="19"/>
      <c r="H264" s="19"/>
      <c r="K264" s="24"/>
      <c r="L264" s="20"/>
      <c r="M264" s="19"/>
      <c r="N264" s="18"/>
      <c r="O264" s="14"/>
      <c r="P264" s="18"/>
      <c r="Q264" s="19"/>
      <c r="R264" s="18"/>
      <c r="S264" s="19"/>
      <c r="T264" s="22"/>
      <c r="U264" s="22"/>
      <c r="V264" s="20"/>
      <c r="W264" s="21"/>
      <c r="X264" s="21"/>
    </row>
    <row r="265" spans="1:24" x14ac:dyDescent="0.3">
      <c r="A265" s="25"/>
      <c r="B265" s="24"/>
      <c r="D265" s="19"/>
      <c r="E265" s="19"/>
      <c r="F265" s="19"/>
      <c r="G265" s="19"/>
      <c r="H265" s="19"/>
      <c r="K265" s="24"/>
      <c r="L265" s="20"/>
      <c r="M265" s="19"/>
      <c r="N265" s="18"/>
      <c r="O265" s="14"/>
      <c r="P265" s="18"/>
      <c r="Q265" s="19"/>
      <c r="R265" s="18"/>
      <c r="S265" s="19"/>
      <c r="T265" s="22"/>
      <c r="U265" s="22"/>
      <c r="V265" s="20"/>
      <c r="W265" s="21"/>
      <c r="X265" s="21"/>
    </row>
    <row r="266" spans="1:24" x14ac:dyDescent="0.3">
      <c r="A266" s="25"/>
      <c r="B266" s="24"/>
      <c r="D266" s="19"/>
      <c r="E266" s="19"/>
      <c r="F266" s="19"/>
      <c r="G266" s="19"/>
      <c r="H266" s="19"/>
      <c r="K266" s="24"/>
      <c r="L266" s="20"/>
      <c r="M266" s="19"/>
      <c r="N266" s="18"/>
      <c r="O266" s="14"/>
      <c r="P266" s="18"/>
      <c r="Q266" s="19"/>
      <c r="R266" s="18"/>
      <c r="S266" s="19"/>
      <c r="T266" s="22"/>
      <c r="U266" s="22"/>
      <c r="V266" s="20"/>
      <c r="W266" s="21"/>
      <c r="X266" s="21"/>
    </row>
    <row r="267" spans="1:24" x14ac:dyDescent="0.3">
      <c r="A267" s="25"/>
      <c r="B267" s="24"/>
      <c r="D267" s="19"/>
      <c r="E267" s="19"/>
      <c r="F267" s="19"/>
      <c r="G267" s="19"/>
      <c r="H267" s="19"/>
      <c r="K267" s="24"/>
      <c r="L267" s="20"/>
      <c r="M267" s="19"/>
      <c r="N267" s="18"/>
      <c r="O267" s="14"/>
      <c r="P267" s="18"/>
      <c r="Q267" s="19"/>
      <c r="R267" s="18"/>
      <c r="S267" s="19"/>
      <c r="T267" s="22"/>
      <c r="U267" s="22"/>
      <c r="V267" s="20"/>
      <c r="W267" s="21"/>
      <c r="X267" s="21"/>
    </row>
    <row r="268" spans="1:24" x14ac:dyDescent="0.3">
      <c r="A268" s="25"/>
      <c r="B268" s="24"/>
      <c r="D268" s="19"/>
      <c r="E268" s="19"/>
      <c r="F268" s="19"/>
      <c r="G268" s="19"/>
      <c r="H268" s="19"/>
      <c r="K268" s="24"/>
      <c r="L268" s="20"/>
      <c r="M268" s="19"/>
      <c r="N268" s="18"/>
      <c r="O268" s="14"/>
      <c r="P268" s="18"/>
      <c r="Q268" s="19"/>
      <c r="R268" s="18"/>
      <c r="S268" s="19"/>
      <c r="T268" s="22"/>
      <c r="U268" s="22"/>
      <c r="V268" s="20"/>
      <c r="W268" s="21"/>
      <c r="X268" s="21"/>
    </row>
    <row r="269" spans="1:24" x14ac:dyDescent="0.3">
      <c r="A269" s="25"/>
      <c r="B269" s="24"/>
      <c r="D269" s="19"/>
      <c r="E269" s="19"/>
      <c r="F269" s="19"/>
      <c r="G269" s="19"/>
      <c r="H269" s="19"/>
      <c r="K269" s="24"/>
      <c r="L269" s="20"/>
      <c r="M269" s="19"/>
      <c r="N269" s="18"/>
      <c r="O269" s="14"/>
      <c r="P269" s="18"/>
      <c r="Q269" s="19"/>
      <c r="R269" s="18"/>
      <c r="S269" s="19"/>
      <c r="T269" s="22"/>
      <c r="U269" s="22"/>
      <c r="V269" s="20"/>
      <c r="W269" s="21"/>
      <c r="X269" s="21"/>
    </row>
    <row r="270" spans="1:24" x14ac:dyDescent="0.3">
      <c r="A270" s="25"/>
      <c r="B270" s="24"/>
      <c r="D270" s="19"/>
      <c r="E270" s="19"/>
      <c r="F270" s="19"/>
      <c r="G270" s="19"/>
      <c r="H270" s="19"/>
      <c r="K270" s="24"/>
      <c r="L270" s="20"/>
      <c r="M270" s="19"/>
      <c r="N270" s="18"/>
      <c r="O270" s="14"/>
      <c r="P270" s="18"/>
      <c r="Q270" s="19"/>
      <c r="R270" s="18"/>
      <c r="S270" s="19"/>
      <c r="T270" s="22"/>
      <c r="U270" s="22"/>
      <c r="V270" s="20"/>
      <c r="W270" s="21"/>
      <c r="X270" s="21"/>
    </row>
    <row r="271" spans="1:24" x14ac:dyDescent="0.3">
      <c r="A271" s="25"/>
      <c r="B271" s="24"/>
      <c r="D271" s="19"/>
      <c r="E271" s="19"/>
      <c r="F271" s="19"/>
      <c r="G271" s="19"/>
      <c r="H271" s="19"/>
      <c r="K271" s="24"/>
      <c r="L271" s="20"/>
      <c r="M271" s="19"/>
      <c r="N271" s="18"/>
      <c r="O271" s="14"/>
      <c r="P271" s="18"/>
      <c r="Q271" s="19"/>
      <c r="R271" s="18"/>
      <c r="S271" s="19"/>
      <c r="T271" s="22"/>
      <c r="U271" s="22"/>
      <c r="V271" s="20"/>
      <c r="W271" s="21"/>
      <c r="X271" s="21"/>
    </row>
    <row r="272" spans="1:24" x14ac:dyDescent="0.3">
      <c r="A272" s="25"/>
      <c r="B272" s="24"/>
      <c r="D272" s="19"/>
      <c r="E272" s="19"/>
      <c r="F272" s="19"/>
      <c r="G272" s="19"/>
      <c r="H272" s="19"/>
      <c r="K272" s="24"/>
      <c r="L272" s="20"/>
      <c r="M272" s="19"/>
      <c r="N272" s="18"/>
      <c r="O272" s="14"/>
      <c r="P272" s="18"/>
      <c r="Q272" s="19"/>
      <c r="R272" s="18"/>
      <c r="S272" s="19"/>
      <c r="T272" s="22"/>
      <c r="U272" s="22"/>
      <c r="V272" s="20"/>
      <c r="W272" s="21"/>
      <c r="X272" s="21"/>
    </row>
    <row r="273" spans="1:24" x14ac:dyDescent="0.3">
      <c r="A273" s="25"/>
      <c r="B273" s="24"/>
      <c r="D273" s="19"/>
      <c r="E273" s="19"/>
      <c r="F273" s="19"/>
      <c r="G273" s="19"/>
      <c r="H273" s="19"/>
      <c r="K273" s="24"/>
      <c r="L273" s="20"/>
      <c r="M273" s="19"/>
      <c r="N273" s="18"/>
      <c r="O273" s="14"/>
      <c r="P273" s="18"/>
      <c r="Q273" s="19"/>
      <c r="R273" s="18"/>
      <c r="S273" s="19"/>
      <c r="T273" s="22"/>
      <c r="U273" s="22"/>
      <c r="V273" s="20"/>
      <c r="W273" s="21"/>
      <c r="X273" s="21"/>
    </row>
    <row r="274" spans="1:24" x14ac:dyDescent="0.3">
      <c r="A274" s="25"/>
      <c r="B274" s="24"/>
      <c r="D274" s="19"/>
      <c r="E274" s="19"/>
      <c r="F274" s="19"/>
      <c r="G274" s="19"/>
      <c r="H274" s="19"/>
      <c r="K274" s="24"/>
      <c r="L274" s="20"/>
      <c r="M274" s="19"/>
      <c r="N274" s="18"/>
      <c r="O274" s="14"/>
      <c r="P274" s="18"/>
      <c r="Q274" s="19"/>
      <c r="R274" s="18"/>
      <c r="S274" s="19"/>
      <c r="T274" s="22"/>
      <c r="U274" s="22"/>
      <c r="V274" s="20"/>
      <c r="W274" s="21"/>
      <c r="X274" s="21"/>
    </row>
    <row r="275" spans="1:24" x14ac:dyDescent="0.3">
      <c r="A275" s="25"/>
      <c r="B275" s="24"/>
      <c r="D275" s="19"/>
      <c r="E275" s="19"/>
      <c r="F275" s="19"/>
      <c r="G275" s="19"/>
      <c r="H275" s="19"/>
      <c r="K275" s="24"/>
      <c r="L275" s="20"/>
      <c r="M275" s="19"/>
      <c r="N275" s="18"/>
      <c r="O275" s="14"/>
      <c r="P275" s="18"/>
      <c r="Q275" s="19"/>
      <c r="R275" s="18"/>
      <c r="S275" s="19"/>
      <c r="T275" s="22"/>
      <c r="U275" s="22"/>
      <c r="V275" s="20"/>
      <c r="W275" s="21"/>
      <c r="X275" s="21"/>
    </row>
    <row r="276" spans="1:24" x14ac:dyDescent="0.3">
      <c r="A276" s="25"/>
      <c r="B276" s="24"/>
      <c r="D276" s="19"/>
      <c r="E276" s="19"/>
      <c r="F276" s="19"/>
      <c r="G276" s="19"/>
      <c r="H276" s="19"/>
      <c r="K276" s="24"/>
      <c r="L276" s="20"/>
      <c r="M276" s="19"/>
      <c r="N276" s="18"/>
      <c r="O276" s="14"/>
      <c r="P276" s="18"/>
      <c r="Q276" s="19"/>
      <c r="R276" s="18"/>
      <c r="S276" s="19"/>
      <c r="T276" s="22"/>
      <c r="U276" s="22"/>
      <c r="V276" s="24"/>
      <c r="W276" s="21"/>
      <c r="X276" s="21"/>
    </row>
    <row r="277" spans="1:24" x14ac:dyDescent="0.3">
      <c r="A277" s="25"/>
      <c r="B277" s="24"/>
      <c r="D277" s="19"/>
      <c r="E277" s="19"/>
      <c r="F277" s="19"/>
      <c r="G277" s="19"/>
      <c r="H277" s="19"/>
      <c r="K277" s="24"/>
      <c r="L277" s="20"/>
      <c r="M277" s="19"/>
      <c r="N277" s="18"/>
      <c r="O277" s="14"/>
      <c r="P277" s="18"/>
      <c r="Q277" s="19"/>
      <c r="R277" s="18"/>
      <c r="S277" s="19"/>
      <c r="T277" s="22"/>
      <c r="U277" s="22"/>
      <c r="V277" s="24"/>
      <c r="W277" s="21"/>
      <c r="X277" s="21"/>
    </row>
    <row r="278" spans="1:24" x14ac:dyDescent="0.3">
      <c r="A278" s="25"/>
      <c r="B278" s="24"/>
      <c r="D278" s="19"/>
      <c r="E278" s="19"/>
      <c r="F278" s="19"/>
      <c r="G278" s="19"/>
      <c r="H278" s="19"/>
      <c r="K278" s="24"/>
      <c r="L278" s="20"/>
      <c r="M278" s="19"/>
      <c r="N278" s="18"/>
      <c r="O278" s="14"/>
      <c r="P278" s="18"/>
      <c r="Q278" s="19"/>
      <c r="R278" s="18"/>
      <c r="S278" s="19"/>
      <c r="T278" s="22"/>
      <c r="U278" s="22"/>
      <c r="V278" s="24"/>
      <c r="W278" s="21"/>
      <c r="X278" s="21"/>
    </row>
    <row r="279" spans="1:24" x14ac:dyDescent="0.3">
      <c r="A279" s="25"/>
      <c r="B279" s="24"/>
      <c r="D279" s="19"/>
      <c r="E279" s="19"/>
      <c r="F279" s="19"/>
      <c r="G279" s="19"/>
      <c r="H279" s="19"/>
      <c r="K279" s="24"/>
      <c r="L279" s="20"/>
      <c r="M279" s="19"/>
      <c r="N279" s="18"/>
      <c r="O279" s="14"/>
      <c r="P279" s="18"/>
      <c r="Q279" s="19"/>
      <c r="R279" s="18"/>
      <c r="S279" s="19"/>
      <c r="T279" s="22"/>
      <c r="U279" s="22"/>
      <c r="V279" s="24"/>
      <c r="W279" s="21"/>
      <c r="X279" s="21"/>
    </row>
    <row r="280" spans="1:24" x14ac:dyDescent="0.3">
      <c r="A280" s="25"/>
      <c r="B280" s="24"/>
      <c r="D280" s="19"/>
      <c r="E280" s="19"/>
      <c r="F280" s="19"/>
      <c r="G280" s="19"/>
      <c r="H280" s="19"/>
      <c r="K280" s="24"/>
      <c r="L280" s="20"/>
      <c r="M280" s="19"/>
      <c r="N280" s="18"/>
      <c r="O280" s="14"/>
      <c r="P280" s="18"/>
      <c r="Q280" s="19"/>
      <c r="R280" s="18"/>
      <c r="S280" s="19"/>
      <c r="T280" s="22"/>
      <c r="U280" s="22"/>
      <c r="V280" s="24"/>
      <c r="W280" s="21"/>
      <c r="X280" s="21"/>
    </row>
    <row r="281" spans="1:24" x14ac:dyDescent="0.3">
      <c r="A281" s="25"/>
      <c r="B281" s="24"/>
      <c r="D281" s="19"/>
      <c r="E281" s="19"/>
      <c r="F281" s="19"/>
      <c r="G281" s="19"/>
      <c r="H281" s="19"/>
      <c r="K281" s="24"/>
      <c r="L281" s="20"/>
      <c r="M281" s="19"/>
      <c r="N281" s="18"/>
      <c r="O281" s="14"/>
      <c r="P281" s="18"/>
      <c r="Q281" s="19"/>
      <c r="R281" s="18"/>
      <c r="S281" s="19"/>
      <c r="T281" s="22"/>
      <c r="U281" s="22"/>
      <c r="V281" s="24"/>
      <c r="W281" s="21"/>
      <c r="X281" s="21"/>
    </row>
    <row r="282" spans="1:24" x14ac:dyDescent="0.3">
      <c r="A282" s="25"/>
      <c r="B282" s="24"/>
      <c r="D282" s="19"/>
      <c r="E282" s="19"/>
      <c r="F282" s="19"/>
      <c r="G282" s="19"/>
      <c r="H282" s="19"/>
      <c r="K282" s="24"/>
      <c r="L282" s="20"/>
      <c r="M282" s="19"/>
      <c r="N282" s="18"/>
      <c r="O282" s="14"/>
      <c r="P282" s="18"/>
      <c r="Q282" s="19"/>
      <c r="R282" s="18"/>
      <c r="S282" s="19"/>
      <c r="T282" s="22"/>
      <c r="U282" s="22"/>
      <c r="V282" s="24"/>
      <c r="W282" s="21"/>
      <c r="X282" s="21"/>
    </row>
    <row r="283" spans="1:24" x14ac:dyDescent="0.3">
      <c r="A283" s="11"/>
      <c r="B283" s="24"/>
      <c r="D283" s="19"/>
      <c r="E283" s="19"/>
      <c r="F283" s="19"/>
      <c r="G283" s="19"/>
      <c r="H283" s="19"/>
      <c r="K283" s="24"/>
      <c r="L283" s="20"/>
      <c r="M283" s="19"/>
      <c r="N283" s="18"/>
      <c r="O283" s="14"/>
      <c r="P283" s="18"/>
      <c r="Q283" s="19"/>
      <c r="R283" s="18"/>
      <c r="S283" s="19"/>
      <c r="T283" s="22"/>
      <c r="U283" s="22"/>
      <c r="V283" s="24"/>
      <c r="W283" s="21"/>
      <c r="X283" s="21"/>
    </row>
    <row r="284" spans="1:24" x14ac:dyDescent="0.3">
      <c r="A284" s="11"/>
      <c r="B284" s="24"/>
      <c r="D284" s="19"/>
      <c r="E284" s="19"/>
      <c r="F284" s="19"/>
      <c r="G284" s="19"/>
      <c r="H284" s="19"/>
      <c r="K284" s="24"/>
      <c r="L284" s="20"/>
      <c r="M284" s="19"/>
      <c r="N284" s="18"/>
      <c r="O284" s="18"/>
      <c r="P284" s="18"/>
      <c r="Q284" s="19"/>
      <c r="R284" s="18"/>
      <c r="S284" s="19"/>
      <c r="T284" s="22"/>
      <c r="U284" s="22"/>
      <c r="V284" s="24"/>
      <c r="W284" s="21"/>
      <c r="X284" s="21"/>
    </row>
  </sheetData>
  <mergeCells count="1">
    <mergeCell ref="E5:H5"/>
  </mergeCells>
  <phoneticPr fontId="3" type="noConversion"/>
  <conditionalFormatting sqref="B148">
    <cfRule type="expression" dxfId="400" priority="244">
      <formula>IF($R148="poistunut",TRUE,FALSE)</formula>
    </cfRule>
  </conditionalFormatting>
  <conditionalFormatting sqref="B149">
    <cfRule type="expression" dxfId="399" priority="243">
      <formula>IF($R149="poistunut",TRUE,FALSE)</formula>
    </cfRule>
  </conditionalFormatting>
  <conditionalFormatting sqref="B150:B164">
    <cfRule type="expression" dxfId="398" priority="242">
      <formula>IF($R150="poistunut",TRUE,FALSE)</formula>
    </cfRule>
  </conditionalFormatting>
  <conditionalFormatting sqref="C146">
    <cfRule type="expression" dxfId="397" priority="229">
      <formula>IF($R146="poistunut",TRUE,FALSE)</formula>
    </cfRule>
  </conditionalFormatting>
  <conditionalFormatting sqref="B148">
    <cfRule type="expression" dxfId="396" priority="228">
      <formula>IF($R148="poistunut",TRUE,FALSE)</formula>
    </cfRule>
  </conditionalFormatting>
  <conditionalFormatting sqref="B149">
    <cfRule type="expression" dxfId="395" priority="227">
      <formula>IF($R149="poistunut",TRUE,FALSE)</formula>
    </cfRule>
  </conditionalFormatting>
  <conditionalFormatting sqref="B150:B164">
    <cfRule type="expression" dxfId="394" priority="226">
      <formula>IF($R150="poistunut",TRUE,FALSE)</formula>
    </cfRule>
  </conditionalFormatting>
  <conditionalFormatting sqref="A1:B1 D1:O1 T1:XFD3 C2:O3">
    <cfRule type="expression" dxfId="393" priority="295" stopIfTrue="1">
      <formula>IF($V1="poistunut",TRUE,FALSE)</formula>
    </cfRule>
    <cfRule type="cellIs" dxfId="392" priority="296" stopIfTrue="1" operator="equal">
      <formula>"Ei ole"</formula>
    </cfRule>
    <cfRule type="cellIs" dxfId="391" priority="297" stopIfTrue="1" operator="equal">
      <formula>"Poistunut"</formula>
    </cfRule>
  </conditionalFormatting>
  <conditionalFormatting sqref="A3:B4">
    <cfRule type="expression" dxfId="390" priority="331" stopIfTrue="1">
      <formula>IF($V2="poistunut",TRUE,FALSE)</formula>
    </cfRule>
    <cfRule type="cellIs" dxfId="389" priority="332" stopIfTrue="1" operator="equal">
      <formula>"Ei ole"</formula>
    </cfRule>
    <cfRule type="cellIs" dxfId="388" priority="333" stopIfTrue="1" operator="equal">
      <formula>"Poistunut"</formula>
    </cfRule>
  </conditionalFormatting>
  <conditionalFormatting sqref="C33:H35 A1:XFD4 B48:M48 B63 D63:H63 B32:B40 A62:H62 A6:XFD6 A5:D5 I5:XFD5 A50:H50 J50:R50 B49:H49 J49:M49 A16:I18 I62:XFD63 I48:I52 A7:S15 J16:R16 J17:S18 B41:H47 A32:A63 I32:M47 A51:R61 T46:XFD61 A19:S31 N32:R49 S32:S61 A64:XFD1048576 N8:N76 U7:XFD45">
    <cfRule type="cellIs" dxfId="387" priority="170" operator="equal">
      <formula>"REMOVED"</formula>
    </cfRule>
    <cfRule type="cellIs" dxfId="386" priority="172" stopIfTrue="1" operator="equal">
      <formula>"IMPLEMENTED"</formula>
    </cfRule>
    <cfRule type="cellIs" dxfId="385" priority="173" stopIfTrue="1" operator="equal">
      <formula>"CONTROLLED"</formula>
    </cfRule>
    <cfRule type="cellIs" dxfId="384" priority="174" stopIfTrue="1" operator="equal">
      <formula>"OPEN"</formula>
    </cfRule>
    <cfRule type="cellIs" dxfId="383" priority="175" stopIfTrue="1" operator="equal">
      <formula>"Severe"</formula>
    </cfRule>
    <cfRule type="cellIs" dxfId="382" priority="176" stopIfTrue="1" operator="equal">
      <formula>"Significant"</formula>
    </cfRule>
    <cfRule type="cellIs" dxfId="381" priority="177" stopIfTrue="1" operator="equal">
      <formula>"Moderate"</formula>
    </cfRule>
    <cfRule type="cellIs" dxfId="380" priority="178" stopIfTrue="1" operator="equal">
      <formula>"Minor"</formula>
    </cfRule>
    <cfRule type="cellIs" dxfId="379" priority="179" stopIfTrue="1" operator="equal">
      <formula>"Negligible"</formula>
    </cfRule>
  </conditionalFormatting>
  <conditionalFormatting sqref="C32">
    <cfRule type="cellIs" dxfId="378" priority="152" operator="equal">
      <formula>"REMOVED"</formula>
    </cfRule>
    <cfRule type="cellIs" dxfId="377" priority="153" stopIfTrue="1" operator="equal">
      <formula>"IMPLEMENTED"</formula>
    </cfRule>
    <cfRule type="cellIs" dxfId="376" priority="154" stopIfTrue="1" operator="equal">
      <formula>"CONTROLLED"</formula>
    </cfRule>
    <cfRule type="cellIs" dxfId="375" priority="155" stopIfTrue="1" operator="equal">
      <formula>"OPEN"</formula>
    </cfRule>
    <cfRule type="cellIs" dxfId="374" priority="156" stopIfTrue="1" operator="equal">
      <formula>"Severe"</formula>
    </cfRule>
    <cfRule type="cellIs" dxfId="373" priority="157" stopIfTrue="1" operator="equal">
      <formula>"Significant"</formula>
    </cfRule>
    <cfRule type="cellIs" dxfId="372" priority="158" stopIfTrue="1" operator="equal">
      <formula>"Moderate"</formula>
    </cfRule>
    <cfRule type="cellIs" dxfId="371" priority="159" stopIfTrue="1" operator="equal">
      <formula>"Minor"</formula>
    </cfRule>
    <cfRule type="cellIs" dxfId="370" priority="160" stopIfTrue="1" operator="equal">
      <formula>"Negligible"</formula>
    </cfRule>
  </conditionalFormatting>
  <conditionalFormatting sqref="C36:C40">
    <cfRule type="cellIs" dxfId="369" priority="125" operator="equal">
      <formula>"REMOVED"</formula>
    </cfRule>
    <cfRule type="cellIs" dxfId="368" priority="126" stopIfTrue="1" operator="equal">
      <formula>"IMPLEMENTED"</formula>
    </cfRule>
    <cfRule type="cellIs" dxfId="367" priority="127" stopIfTrue="1" operator="equal">
      <formula>"CONTROLLED"</formula>
    </cfRule>
    <cfRule type="cellIs" dxfId="366" priority="128" stopIfTrue="1" operator="equal">
      <formula>"OPEN"</formula>
    </cfRule>
    <cfRule type="cellIs" dxfId="365" priority="129" stopIfTrue="1" operator="equal">
      <formula>"Severe"</formula>
    </cfRule>
    <cfRule type="cellIs" dxfId="364" priority="130" stopIfTrue="1" operator="equal">
      <formula>"Significant"</formula>
    </cfRule>
    <cfRule type="cellIs" dxfId="363" priority="131" stopIfTrue="1" operator="equal">
      <formula>"Moderate"</formula>
    </cfRule>
    <cfRule type="cellIs" dxfId="362" priority="132" stopIfTrue="1" operator="equal">
      <formula>"Minor"</formula>
    </cfRule>
    <cfRule type="cellIs" dxfId="361" priority="133" stopIfTrue="1" operator="equal">
      <formula>"Negligible"</formula>
    </cfRule>
  </conditionalFormatting>
  <conditionalFormatting sqref="D32:H32">
    <cfRule type="cellIs" dxfId="360" priority="107" operator="equal">
      <formula>"REMOVED"</formula>
    </cfRule>
    <cfRule type="cellIs" dxfId="359" priority="108" stopIfTrue="1" operator="equal">
      <formula>"IMPLEMENTED"</formula>
    </cfRule>
    <cfRule type="cellIs" dxfId="358" priority="109" stopIfTrue="1" operator="equal">
      <formula>"CONTROLLED"</formula>
    </cfRule>
    <cfRule type="cellIs" dxfId="357" priority="110" stopIfTrue="1" operator="equal">
      <formula>"OPEN"</formula>
    </cfRule>
    <cfRule type="cellIs" dxfId="356" priority="111" stopIfTrue="1" operator="equal">
      <formula>"Severe"</formula>
    </cfRule>
    <cfRule type="cellIs" dxfId="355" priority="112" stopIfTrue="1" operator="equal">
      <formula>"Significant"</formula>
    </cfRule>
    <cfRule type="cellIs" dxfId="354" priority="113" stopIfTrue="1" operator="equal">
      <formula>"Moderate"</formula>
    </cfRule>
    <cfRule type="cellIs" dxfId="353" priority="114" stopIfTrue="1" operator="equal">
      <formula>"Minor"</formula>
    </cfRule>
    <cfRule type="cellIs" dxfId="352" priority="115" stopIfTrue="1" operator="equal">
      <formula>"Negligible"</formula>
    </cfRule>
  </conditionalFormatting>
  <conditionalFormatting sqref="D36:H40">
    <cfRule type="cellIs" dxfId="351" priority="89" operator="equal">
      <formula>"REMOVED"</formula>
    </cfRule>
    <cfRule type="cellIs" dxfId="350" priority="90" stopIfTrue="1" operator="equal">
      <formula>"IMPLEMENTED"</formula>
    </cfRule>
    <cfRule type="cellIs" dxfId="349" priority="91" stopIfTrue="1" operator="equal">
      <formula>"CONTROLLED"</formula>
    </cfRule>
    <cfRule type="cellIs" dxfId="348" priority="92" stopIfTrue="1" operator="equal">
      <formula>"OPEN"</formula>
    </cfRule>
    <cfRule type="cellIs" dxfId="347" priority="93" stopIfTrue="1" operator="equal">
      <formula>"Severe"</formula>
    </cfRule>
    <cfRule type="cellIs" dxfId="346" priority="94" stopIfTrue="1" operator="equal">
      <formula>"Significant"</formula>
    </cfRule>
    <cfRule type="cellIs" dxfId="345" priority="95" stopIfTrue="1" operator="equal">
      <formula>"Moderate"</formula>
    </cfRule>
    <cfRule type="cellIs" dxfId="344" priority="96" stopIfTrue="1" operator="equal">
      <formula>"Minor"</formula>
    </cfRule>
    <cfRule type="cellIs" dxfId="343" priority="97" stopIfTrue="1" operator="equal">
      <formula>"Negligible"</formula>
    </cfRule>
  </conditionalFormatting>
  <conditionalFormatting sqref="C4">
    <cfRule type="expression" dxfId="342" priority="86" stopIfTrue="1">
      <formula>IF($V4="poistunut",TRUE,FALSE)</formula>
    </cfRule>
    <cfRule type="cellIs" dxfId="341" priority="87" stopIfTrue="1" operator="equal">
      <formula>"Ei ole"</formula>
    </cfRule>
    <cfRule type="cellIs" dxfId="340" priority="88" stopIfTrue="1" operator="equal">
      <formula>"Poistunut"</formula>
    </cfRule>
  </conditionalFormatting>
  <conditionalFormatting sqref="T7:T15 T17:T62">
    <cfRule type="cellIs" dxfId="339" priority="77" operator="equal">
      <formula>"REMOVED"</formula>
    </cfRule>
    <cfRule type="cellIs" dxfId="338" priority="78" stopIfTrue="1" operator="equal">
      <formula>"IMPLEMENTED"</formula>
    </cfRule>
    <cfRule type="cellIs" dxfId="337" priority="79" stopIfTrue="1" operator="equal">
      <formula>"CONTROLLED"</formula>
    </cfRule>
    <cfRule type="cellIs" dxfId="336" priority="80" stopIfTrue="1" operator="equal">
      <formula>"OPEN"</formula>
    </cfRule>
    <cfRule type="cellIs" dxfId="335" priority="82" stopIfTrue="1" operator="equal">
      <formula>"Significant"</formula>
    </cfRule>
    <cfRule type="cellIs" dxfId="334" priority="83" stopIfTrue="1" operator="equal">
      <formula>"Moderate"</formula>
    </cfRule>
    <cfRule type="cellIs" dxfId="333" priority="84" stopIfTrue="1" operator="equal">
      <formula>"Minor"</formula>
    </cfRule>
    <cfRule type="cellIs" dxfId="332" priority="85" stopIfTrue="1" operator="equal">
      <formula>"Negligible"</formula>
    </cfRule>
  </conditionalFormatting>
  <conditionalFormatting sqref="L1:N1048576">
    <cfRule type="cellIs" dxfId="331" priority="81" stopIfTrue="1" operator="equal">
      <formula>"Critical"</formula>
    </cfRule>
  </conditionalFormatting>
  <conditionalFormatting sqref="C63">
    <cfRule type="cellIs" dxfId="330" priority="50" operator="equal">
      <formula>"REMOVED"</formula>
    </cfRule>
    <cfRule type="cellIs" dxfId="329" priority="51" stopIfTrue="1" operator="equal">
      <formula>"IMPLEMENTED"</formula>
    </cfRule>
    <cfRule type="cellIs" dxfId="328" priority="52" stopIfTrue="1" operator="equal">
      <formula>"CONTROLLED"</formula>
    </cfRule>
    <cfRule type="cellIs" dxfId="327" priority="53" stopIfTrue="1" operator="equal">
      <formula>"OPEN"</formula>
    </cfRule>
    <cfRule type="cellIs" dxfId="326" priority="54" stopIfTrue="1" operator="equal">
      <formula>"Severe"</formula>
    </cfRule>
    <cfRule type="cellIs" dxfId="325" priority="55" stopIfTrue="1" operator="equal">
      <formula>"Significant"</formula>
    </cfRule>
    <cfRule type="cellIs" dxfId="324" priority="56" stopIfTrue="1" operator="equal">
      <formula>"Moderate"</formula>
    </cfRule>
    <cfRule type="cellIs" dxfId="323" priority="57" stopIfTrue="1" operator="equal">
      <formula>"Minor"</formula>
    </cfRule>
    <cfRule type="cellIs" dxfId="322" priority="58" stopIfTrue="1" operator="equal">
      <formula>"Negligible"</formula>
    </cfRule>
  </conditionalFormatting>
  <conditionalFormatting sqref="R32">
    <cfRule type="cellIs" dxfId="321" priority="32" stopIfTrue="1" operator="equal">
      <formula>"Critical"</formula>
    </cfRule>
  </conditionalFormatting>
  <conditionalFormatting sqref="U1:U1048576">
    <cfRule type="cellIs" dxfId="320" priority="31" operator="equal">
      <formula>"PARTIALLY IMPLEMENTED"</formula>
    </cfRule>
  </conditionalFormatting>
  <conditionalFormatting sqref="E5">
    <cfRule type="cellIs" dxfId="319" priority="22" operator="equal">
      <formula>"REMOVED"</formula>
    </cfRule>
    <cfRule type="cellIs" dxfId="318" priority="23" stopIfTrue="1" operator="equal">
      <formula>"IMPLEMENTED"</formula>
    </cfRule>
    <cfRule type="cellIs" dxfId="317" priority="24" stopIfTrue="1" operator="equal">
      <formula>"CONTROLLED"</formula>
    </cfRule>
    <cfRule type="cellIs" dxfId="316" priority="25" stopIfTrue="1" operator="equal">
      <formula>"OPEN"</formula>
    </cfRule>
    <cfRule type="cellIs" dxfId="315" priority="26" stopIfTrue="1" operator="equal">
      <formula>"Severe"</formula>
    </cfRule>
    <cfRule type="cellIs" dxfId="314" priority="27" stopIfTrue="1" operator="equal">
      <formula>"Significant"</formula>
    </cfRule>
    <cfRule type="cellIs" dxfId="313" priority="28" stopIfTrue="1" operator="equal">
      <formula>"Moderate"</formula>
    </cfRule>
    <cfRule type="cellIs" dxfId="312" priority="29" stopIfTrue="1" operator="equal">
      <formula>"Minor"</formula>
    </cfRule>
    <cfRule type="cellIs" dxfId="311" priority="30" stopIfTrue="1" operator="equal">
      <formula>"Negligible"</formula>
    </cfRule>
  </conditionalFormatting>
  <conditionalFormatting sqref="E5">
    <cfRule type="cellIs" dxfId="310" priority="21" stopIfTrue="1" operator="equal">
      <formula>"Critical"</formula>
    </cfRule>
  </conditionalFormatting>
  <conditionalFormatting sqref="P5:R5">
    <cfRule type="cellIs" dxfId="309" priority="20" stopIfTrue="1" operator="equal">
      <formula>"Critical"</formula>
    </cfRule>
  </conditionalFormatting>
  <conditionalFormatting sqref="S16">
    <cfRule type="cellIs" dxfId="308" priority="11" operator="equal">
      <formula>"REMOVED"</formula>
    </cfRule>
    <cfRule type="cellIs" dxfId="307" priority="12" stopIfTrue="1" operator="equal">
      <formula>"IMPLEMENTED"</formula>
    </cfRule>
    <cfRule type="cellIs" dxfId="306" priority="13" stopIfTrue="1" operator="equal">
      <formula>"CONTROLLED"</formula>
    </cfRule>
    <cfRule type="cellIs" dxfId="305" priority="14" stopIfTrue="1" operator="equal">
      <formula>"OPEN"</formula>
    </cfRule>
    <cfRule type="cellIs" dxfId="304" priority="15" stopIfTrue="1" operator="equal">
      <formula>"Severe"</formula>
    </cfRule>
    <cfRule type="cellIs" dxfId="303" priority="16" stopIfTrue="1" operator="equal">
      <formula>"Significant"</formula>
    </cfRule>
    <cfRule type="cellIs" dxfId="302" priority="17" stopIfTrue="1" operator="equal">
      <formula>"Moderate"</formula>
    </cfRule>
    <cfRule type="cellIs" dxfId="301" priority="18" stopIfTrue="1" operator="equal">
      <formula>"Minor"</formula>
    </cfRule>
    <cfRule type="cellIs" dxfId="300" priority="19" stopIfTrue="1" operator="equal">
      <formula>"Negligible"</formula>
    </cfRule>
  </conditionalFormatting>
  <conditionalFormatting sqref="R33">
    <cfRule type="cellIs" dxfId="299" priority="10" stopIfTrue="1" operator="equal">
      <formula>"Critical"</formula>
    </cfRule>
  </conditionalFormatting>
  <conditionalFormatting sqref="R29">
    <cfRule type="cellIs" dxfId="298" priority="9" stopIfTrue="1" operator="equal">
      <formula>"Critical"</formula>
    </cfRule>
  </conditionalFormatting>
  <conditionalFormatting sqref="T16">
    <cfRule type="cellIs" dxfId="297" priority="1" operator="equal">
      <formula>"REMOVED"</formula>
    </cfRule>
    <cfRule type="cellIs" dxfId="296" priority="2" stopIfTrue="1" operator="equal">
      <formula>"IMPLEMENTED"</formula>
    </cfRule>
    <cfRule type="cellIs" dxfId="295" priority="3" stopIfTrue="1" operator="equal">
      <formula>"CONTROLLED"</formula>
    </cfRule>
    <cfRule type="cellIs" dxfId="294" priority="4" stopIfTrue="1" operator="equal">
      <formula>"OPEN"</formula>
    </cfRule>
    <cfRule type="cellIs" dxfId="293" priority="5" stopIfTrue="1" operator="equal">
      <formula>"Significant"</formula>
    </cfRule>
    <cfRule type="cellIs" dxfId="292" priority="6" stopIfTrue="1" operator="equal">
      <formula>"Moderate"</formula>
    </cfRule>
    <cfRule type="cellIs" dxfId="291" priority="7" stopIfTrue="1" operator="equal">
      <formula>"Minor"</formula>
    </cfRule>
    <cfRule type="cellIs" dxfId="290" priority="8" stopIfTrue="1" operator="equal">
      <formula>"Negligible"</formula>
    </cfRule>
  </conditionalFormatting>
  <dataValidations count="6">
    <dataValidation type="list" allowBlank="1" showInputMessage="1" showErrorMessage="1" sqref="Q126 Q128:Q131 Q133:Q134 Q43:Q124">
      <formula1>Jriski</formula1>
    </dataValidation>
    <dataValidation type="list" allowBlank="1" showInputMessage="1" showErrorMessage="1" sqref="Q127 R165:R191 T192:U284 Q135:Q191 Q125 Q132">
      <formula1>#REF!</formula1>
    </dataValidation>
    <dataValidation type="list" allowBlank="1" showInputMessage="1" showErrorMessage="1" sqref="L192:L283">
      <formula1>$D$5:$D$24</formula1>
    </dataValidation>
    <dataValidation type="list" allowBlank="1" showInputMessage="1" showErrorMessage="1" sqref="V7:V63 R43:R164">
      <formula1>VTILA</formula1>
    </dataValidation>
    <dataValidation type="list" allowBlank="1" showInputMessage="1" showErrorMessage="1" sqref="I7:I63">
      <formula1>VTYYPPI</formula1>
    </dataValidation>
    <dataValidation type="list" allowBlank="1" showInputMessage="1" showErrorMessage="1" sqref="U7:U63">
      <formula1>TTILA</formula1>
    </dataValidation>
  </dataValidations>
  <pageMargins left="0.23622047244094491" right="0.23622047244094491" top="0.74803149606299213" bottom="0.74803149606299213" header="0.31496062992125984" footer="0.31496062992125984"/>
  <pageSetup paperSize="8" scale="63" fitToHeight="0" orientation="landscape" horizontalDpi="3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tabColor rgb="FF7030A0"/>
    <pageSetUpPr fitToPage="1"/>
  </sheetPr>
  <dimension ref="B1:K17"/>
  <sheetViews>
    <sheetView zoomScale="80" zoomScaleNormal="80" workbookViewId="0">
      <selection activeCell="I30" sqref="I30"/>
    </sheetView>
  </sheetViews>
  <sheetFormatPr baseColWidth="10" defaultColWidth="9.109375" defaultRowHeight="15.6" x14ac:dyDescent="0.3"/>
  <cols>
    <col min="1" max="2" width="3.88671875" style="91" customWidth="1"/>
    <col min="3" max="3" width="51.44140625" style="91" bestFit="1" customWidth="1"/>
    <col min="4" max="4" width="38.44140625" style="92" bestFit="1" customWidth="1"/>
    <col min="5" max="5" width="37.44140625" style="92" bestFit="1" customWidth="1"/>
    <col min="6" max="6" width="36" style="92" bestFit="1" customWidth="1"/>
    <col min="7" max="7" width="37.44140625" style="92" bestFit="1" customWidth="1"/>
    <col min="8" max="8" width="37.109375" style="92" bestFit="1" customWidth="1"/>
    <col min="9" max="9" width="4.6640625" style="91" customWidth="1"/>
    <col min="10" max="10" width="13.6640625" style="91" bestFit="1" customWidth="1"/>
    <col min="11" max="11" width="31.6640625" style="91" customWidth="1"/>
    <col min="12" max="16384" width="9.109375" style="91"/>
  </cols>
  <sheetData>
    <row r="1" spans="2:11" x14ac:dyDescent="0.3">
      <c r="C1" s="158" t="s">
        <v>162</v>
      </c>
    </row>
    <row r="2" spans="2:11" x14ac:dyDescent="0.3">
      <c r="C2" s="155" t="str">
        <f>FRONTPAGE!B2</f>
        <v>Railway Project, Pre-engineering phase 2</v>
      </c>
    </row>
    <row r="3" spans="2:11" x14ac:dyDescent="0.3">
      <c r="C3" s="188">
        <v>42935</v>
      </c>
    </row>
    <row r="4" spans="2:11" ht="16.2" thickBot="1" x14ac:dyDescent="0.35"/>
    <row r="5" spans="2:11" s="93" customFormat="1" x14ac:dyDescent="0.3">
      <c r="C5" s="217" t="s">
        <v>342</v>
      </c>
      <c r="D5" s="218"/>
      <c r="E5" s="218"/>
      <c r="F5" s="218"/>
      <c r="G5" s="218"/>
      <c r="H5" s="219"/>
    </row>
    <row r="6" spans="2:11" ht="31.5" customHeight="1" x14ac:dyDescent="0.3">
      <c r="C6" s="94" t="s">
        <v>53</v>
      </c>
      <c r="D6" s="95" t="s">
        <v>56</v>
      </c>
      <c r="E6" s="95" t="s">
        <v>57</v>
      </c>
      <c r="F6" s="95" t="s">
        <v>58</v>
      </c>
      <c r="G6" s="95" t="s">
        <v>59</v>
      </c>
      <c r="H6" s="96" t="s">
        <v>60</v>
      </c>
    </row>
    <row r="7" spans="2:11" ht="63.75" customHeight="1" x14ac:dyDescent="0.3">
      <c r="C7" s="97" t="s">
        <v>40</v>
      </c>
      <c r="D7" s="125" t="s">
        <v>44</v>
      </c>
      <c r="E7" s="125" t="s">
        <v>311</v>
      </c>
      <c r="F7" s="125" t="s">
        <v>45</v>
      </c>
      <c r="G7" s="125" t="s">
        <v>46</v>
      </c>
      <c r="H7" s="126" t="s">
        <v>145</v>
      </c>
    </row>
    <row r="8" spans="2:11" ht="63.75" customHeight="1" x14ac:dyDescent="0.3">
      <c r="C8" s="97" t="s">
        <v>39</v>
      </c>
      <c r="D8" s="125" t="s">
        <v>340</v>
      </c>
      <c r="E8" s="125" t="s">
        <v>339</v>
      </c>
      <c r="F8" s="125" t="s">
        <v>338</v>
      </c>
      <c r="G8" s="125" t="s">
        <v>337</v>
      </c>
      <c r="H8" s="126" t="s">
        <v>336</v>
      </c>
    </row>
    <row r="9" spans="2:11" ht="63.75" customHeight="1" x14ac:dyDescent="0.3">
      <c r="C9" s="97" t="s">
        <v>144</v>
      </c>
      <c r="D9" s="125" t="s">
        <v>341</v>
      </c>
      <c r="E9" s="125" t="s">
        <v>335</v>
      </c>
      <c r="F9" s="125" t="s">
        <v>396</v>
      </c>
      <c r="G9" s="125" t="s">
        <v>334</v>
      </c>
      <c r="H9" s="126" t="s">
        <v>333</v>
      </c>
    </row>
    <row r="10" spans="2:11" ht="46.8" x14ac:dyDescent="0.3">
      <c r="C10" s="97" t="s">
        <v>47</v>
      </c>
      <c r="D10" s="127" t="s">
        <v>48</v>
      </c>
      <c r="E10" s="127" t="s">
        <v>312</v>
      </c>
      <c r="F10" s="127" t="s">
        <v>313</v>
      </c>
      <c r="G10" s="127" t="s">
        <v>314</v>
      </c>
      <c r="H10" s="128" t="s">
        <v>315</v>
      </c>
    </row>
    <row r="11" spans="2:11" s="93" customFormat="1" ht="63.75" customHeight="1" thickBot="1" x14ac:dyDescent="0.35">
      <c r="C11" s="98" t="s">
        <v>38</v>
      </c>
      <c r="D11" s="129" t="s">
        <v>50</v>
      </c>
      <c r="E11" s="129" t="s">
        <v>49</v>
      </c>
      <c r="F11" s="129" t="s">
        <v>51</v>
      </c>
      <c r="G11" s="129" t="s">
        <v>143</v>
      </c>
      <c r="H11" s="130" t="s">
        <v>52</v>
      </c>
    </row>
    <row r="12" spans="2:11" ht="66" customHeight="1" thickBot="1" x14ac:dyDescent="0.35">
      <c r="B12" s="214" t="s">
        <v>343</v>
      </c>
      <c r="C12" s="115" t="s">
        <v>54</v>
      </c>
      <c r="D12" s="103" t="s">
        <v>34</v>
      </c>
      <c r="E12" s="104" t="s">
        <v>35</v>
      </c>
      <c r="F12" s="105" t="s">
        <v>146</v>
      </c>
      <c r="G12" s="106" t="s">
        <v>37</v>
      </c>
      <c r="H12" s="107" t="s">
        <v>37</v>
      </c>
      <c r="J12" s="189" t="s">
        <v>33</v>
      </c>
      <c r="K12" s="140" t="s">
        <v>147</v>
      </c>
    </row>
    <row r="13" spans="2:11" ht="66" customHeight="1" thickBot="1" x14ac:dyDescent="0.35">
      <c r="B13" s="215"/>
      <c r="C13" s="116" t="s">
        <v>55</v>
      </c>
      <c r="D13" s="108" t="s">
        <v>33</v>
      </c>
      <c r="E13" s="99" t="s">
        <v>34</v>
      </c>
      <c r="F13" s="100" t="s">
        <v>35</v>
      </c>
      <c r="G13" s="101" t="s">
        <v>146</v>
      </c>
      <c r="H13" s="109" t="s">
        <v>37</v>
      </c>
      <c r="J13" s="190" t="s">
        <v>34</v>
      </c>
      <c r="K13" s="141" t="s">
        <v>303</v>
      </c>
    </row>
    <row r="14" spans="2:11" ht="66" customHeight="1" thickBot="1" x14ac:dyDescent="0.35">
      <c r="B14" s="215"/>
      <c r="C14" s="116" t="s">
        <v>117</v>
      </c>
      <c r="D14" s="108" t="s">
        <v>33</v>
      </c>
      <c r="E14" s="99" t="s">
        <v>34</v>
      </c>
      <c r="F14" s="100" t="s">
        <v>35</v>
      </c>
      <c r="G14" s="100" t="s">
        <v>35</v>
      </c>
      <c r="H14" s="110" t="s">
        <v>146</v>
      </c>
      <c r="J14" s="191" t="s">
        <v>35</v>
      </c>
      <c r="K14" s="141" t="s">
        <v>148</v>
      </c>
    </row>
    <row r="15" spans="2:11" ht="66" customHeight="1" thickBot="1" x14ac:dyDescent="0.35">
      <c r="B15" s="215"/>
      <c r="C15" s="116" t="s">
        <v>300</v>
      </c>
      <c r="D15" s="108" t="s">
        <v>33</v>
      </c>
      <c r="E15" s="102" t="s">
        <v>33</v>
      </c>
      <c r="F15" s="99" t="s">
        <v>34</v>
      </c>
      <c r="G15" s="99" t="s">
        <v>34</v>
      </c>
      <c r="H15" s="113" t="s">
        <v>35</v>
      </c>
      <c r="J15" s="192" t="s">
        <v>146</v>
      </c>
      <c r="K15" s="141" t="s">
        <v>301</v>
      </c>
    </row>
    <row r="16" spans="2:11" ht="66" customHeight="1" thickBot="1" x14ac:dyDescent="0.35">
      <c r="B16" s="216"/>
      <c r="C16" s="117" t="s">
        <v>299</v>
      </c>
      <c r="D16" s="111" t="s">
        <v>33</v>
      </c>
      <c r="E16" s="112" t="s">
        <v>33</v>
      </c>
      <c r="F16" s="112" t="s">
        <v>33</v>
      </c>
      <c r="G16" s="112" t="s">
        <v>33</v>
      </c>
      <c r="H16" s="114" t="s">
        <v>34</v>
      </c>
      <c r="J16" s="193" t="s">
        <v>37</v>
      </c>
      <c r="K16" s="141" t="s">
        <v>302</v>
      </c>
    </row>
    <row r="17" ht="15" customHeight="1" x14ac:dyDescent="0.3"/>
  </sheetData>
  <mergeCells count="2">
    <mergeCell ref="B12:B16"/>
    <mergeCell ref="C5:H5"/>
  </mergeCells>
  <phoneticPr fontId="2" type="noConversion"/>
  <conditionalFormatting sqref="D12:H16">
    <cfRule type="cellIs" dxfId="264" priority="1" stopIfTrue="1" operator="between">
      <formula>1</formula>
      <formula>8</formula>
    </cfRule>
    <cfRule type="cellIs" dxfId="263" priority="2" stopIfTrue="1" operator="between">
      <formula>9</formula>
      <formula>16</formula>
    </cfRule>
    <cfRule type="cellIs" dxfId="262" priority="3" stopIfTrue="1" operator="between">
      <formula>20</formula>
      <formula>25</formula>
    </cfRule>
  </conditionalFormatting>
  <pageMargins left="0.25" right="0.25" top="0.75" bottom="0.75" header="0.3" footer="0.3"/>
  <pageSetup paperSize="9" scale="48" fitToHeight="0" orientation="landscape"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0">
    <tabColor rgb="FF7030A0"/>
    <pageSetUpPr fitToPage="1"/>
  </sheetPr>
  <dimension ref="A1:S40"/>
  <sheetViews>
    <sheetView zoomScaleNormal="100" workbookViewId="0">
      <pane xSplit="3" ySplit="4" topLeftCell="D5" activePane="bottomRight" state="frozen"/>
      <selection activeCell="I30" sqref="I30"/>
      <selection pane="topRight" activeCell="I30" sqref="I30"/>
      <selection pane="bottomLeft" activeCell="I30" sqref="I30"/>
      <selection pane="bottomRight" activeCell="F8" sqref="F8"/>
    </sheetView>
  </sheetViews>
  <sheetFormatPr baseColWidth="10" defaultColWidth="8.88671875" defaultRowHeight="13.2" x14ac:dyDescent="0.25"/>
  <cols>
    <col min="1" max="1" width="18.5546875" customWidth="1"/>
    <col min="2" max="2" width="11.5546875" bestFit="1" customWidth="1"/>
    <col min="3" max="3" width="26.44140625" bestFit="1" customWidth="1"/>
    <col min="4" max="10" width="15.6640625" customWidth="1"/>
    <col min="13" max="13" width="14" customWidth="1"/>
    <col min="14" max="14" width="14.88671875" customWidth="1"/>
  </cols>
  <sheetData>
    <row r="1" spans="1:19" ht="18" x14ac:dyDescent="0.35">
      <c r="A1" s="156" t="s">
        <v>161</v>
      </c>
      <c r="B1" s="1"/>
      <c r="C1" s="149"/>
      <c r="D1" s="149"/>
      <c r="E1" s="149"/>
      <c r="F1" s="149"/>
      <c r="G1" s="53"/>
      <c r="H1" s="53"/>
    </row>
    <row r="2" spans="1:19" ht="14.4" x14ac:dyDescent="0.3">
      <c r="A2" s="155" t="str">
        <f>FRONTPAGE!B2</f>
        <v>Railway Project, Pre-engineering phase 2</v>
      </c>
      <c r="B2" s="26"/>
      <c r="C2" s="139"/>
      <c r="D2" s="139"/>
      <c r="E2" s="139"/>
      <c r="F2" s="139"/>
      <c r="G2" s="54"/>
      <c r="H2" s="54"/>
    </row>
    <row r="3" spans="1:19" ht="13.8" x14ac:dyDescent="0.25">
      <c r="A3" s="7"/>
      <c r="B3" s="90"/>
      <c r="C3" s="150"/>
      <c r="D3" s="150"/>
      <c r="E3" s="150"/>
      <c r="F3" s="150"/>
      <c r="H3" s="83"/>
    </row>
    <row r="4" spans="1:19" ht="66" customHeight="1" x14ac:dyDescent="0.25">
      <c r="A4" s="161" t="s">
        <v>7</v>
      </c>
      <c r="B4" s="161" t="s">
        <v>8</v>
      </c>
      <c r="C4" s="161" t="s">
        <v>9</v>
      </c>
      <c r="D4" s="162" t="s">
        <v>97</v>
      </c>
      <c r="E4" s="162" t="s">
        <v>98</v>
      </c>
      <c r="F4" s="162" t="s">
        <v>99</v>
      </c>
      <c r="G4" s="162" t="s">
        <v>123</v>
      </c>
      <c r="H4" s="162" t="s">
        <v>122</v>
      </c>
      <c r="I4" s="162" t="s">
        <v>316</v>
      </c>
      <c r="J4" s="162" t="s">
        <v>317</v>
      </c>
      <c r="K4" s="162" t="s">
        <v>318</v>
      </c>
      <c r="L4" s="162" t="s">
        <v>319</v>
      </c>
      <c r="M4" s="162" t="s">
        <v>357</v>
      </c>
      <c r="N4" s="162" t="s">
        <v>358</v>
      </c>
      <c r="O4" s="162" t="s">
        <v>363</v>
      </c>
      <c r="P4" s="162" t="s">
        <v>402</v>
      </c>
      <c r="Q4" s="162" t="s">
        <v>435</v>
      </c>
      <c r="R4" s="162" t="s">
        <v>441</v>
      </c>
      <c r="S4" s="162" t="s">
        <v>509</v>
      </c>
    </row>
    <row r="5" spans="1:19" ht="27.6" x14ac:dyDescent="0.3">
      <c r="A5" s="2" t="s">
        <v>352</v>
      </c>
      <c r="B5" s="2" t="s">
        <v>350</v>
      </c>
      <c r="C5" s="79" t="s">
        <v>356</v>
      </c>
      <c r="D5" s="52"/>
      <c r="E5" s="52"/>
      <c r="F5" s="52"/>
      <c r="G5" s="52"/>
      <c r="H5" s="52"/>
      <c r="I5" s="52"/>
      <c r="J5" s="52"/>
      <c r="K5" s="52"/>
      <c r="L5" s="52"/>
      <c r="M5" s="52"/>
      <c r="N5" s="52" t="s">
        <v>71</v>
      </c>
      <c r="O5" s="52"/>
      <c r="P5" s="52"/>
      <c r="Q5" s="52"/>
      <c r="R5" s="52"/>
      <c r="S5" s="52"/>
    </row>
    <row r="6" spans="1:19" ht="13.8" x14ac:dyDescent="0.3">
      <c r="A6" s="2" t="s">
        <v>349</v>
      </c>
      <c r="B6" s="2" t="s">
        <v>350</v>
      </c>
      <c r="C6" s="2" t="s">
        <v>351</v>
      </c>
      <c r="D6" s="52"/>
      <c r="E6" s="52"/>
      <c r="F6" s="52"/>
      <c r="G6" s="52"/>
      <c r="H6" s="52"/>
      <c r="I6" s="52"/>
      <c r="J6" s="52"/>
      <c r="K6" s="52"/>
      <c r="L6" s="52"/>
      <c r="M6" s="52"/>
      <c r="N6" s="52" t="s">
        <v>71</v>
      </c>
      <c r="O6" s="52"/>
      <c r="P6" s="52"/>
      <c r="Q6" s="52"/>
      <c r="R6" s="52"/>
      <c r="S6" s="52"/>
    </row>
    <row r="7" spans="1:19" ht="13.8" x14ac:dyDescent="0.3">
      <c r="A7" s="2" t="s">
        <v>353</v>
      </c>
      <c r="B7" s="2" t="s">
        <v>350</v>
      </c>
      <c r="C7" s="2" t="s">
        <v>354</v>
      </c>
      <c r="D7" s="52"/>
      <c r="E7" s="52"/>
      <c r="F7" s="52"/>
      <c r="G7" s="52"/>
      <c r="H7" s="52"/>
      <c r="I7" s="52"/>
      <c r="J7" s="52"/>
      <c r="K7" s="52"/>
      <c r="L7" s="52"/>
      <c r="M7" s="52"/>
      <c r="N7" s="52" t="s">
        <v>71</v>
      </c>
      <c r="O7" s="52"/>
      <c r="P7" s="52"/>
      <c r="Q7" s="52"/>
      <c r="R7" s="52"/>
      <c r="S7" s="52"/>
    </row>
    <row r="8" spans="1:19" ht="13.8" x14ac:dyDescent="0.3">
      <c r="A8" s="2" t="s">
        <v>355</v>
      </c>
      <c r="B8" s="2" t="s">
        <v>350</v>
      </c>
      <c r="C8" s="2" t="s">
        <v>354</v>
      </c>
      <c r="D8" s="52"/>
      <c r="E8" s="52"/>
      <c r="F8" s="52"/>
      <c r="G8" s="52"/>
      <c r="H8" s="52"/>
      <c r="I8" s="121"/>
      <c r="J8" s="121"/>
      <c r="K8" s="52"/>
      <c r="L8" s="52"/>
      <c r="M8" s="52"/>
      <c r="N8" s="52" t="s">
        <v>71</v>
      </c>
      <c r="O8" s="52"/>
      <c r="P8" s="52"/>
      <c r="Q8" s="52"/>
      <c r="R8" s="52"/>
      <c r="S8" s="52"/>
    </row>
    <row r="9" spans="1:19" ht="13.8" x14ac:dyDescent="0.3">
      <c r="A9" s="2" t="s">
        <v>397</v>
      </c>
      <c r="B9" s="2" t="s">
        <v>398</v>
      </c>
      <c r="C9" s="2" t="s">
        <v>399</v>
      </c>
      <c r="D9" s="52"/>
      <c r="E9" s="52"/>
      <c r="F9" s="52"/>
      <c r="G9" s="52"/>
      <c r="H9" s="52"/>
      <c r="I9" s="121"/>
      <c r="J9" s="121"/>
      <c r="K9" s="52"/>
      <c r="L9" s="52"/>
      <c r="M9" s="52"/>
      <c r="N9" s="52"/>
      <c r="O9" s="52"/>
      <c r="P9" s="52" t="s">
        <v>71</v>
      </c>
      <c r="Q9" s="52"/>
      <c r="R9" s="52"/>
      <c r="S9" s="52"/>
    </row>
    <row r="10" spans="1:19" ht="13.8" x14ac:dyDescent="0.3">
      <c r="A10" s="2" t="s">
        <v>346</v>
      </c>
      <c r="B10" s="2" t="s">
        <v>344</v>
      </c>
      <c r="C10" s="2" t="s">
        <v>347</v>
      </c>
      <c r="D10" s="52"/>
      <c r="E10" s="52"/>
      <c r="F10" s="52"/>
      <c r="G10" s="52"/>
      <c r="H10" s="52"/>
      <c r="I10" s="52"/>
      <c r="J10" s="52"/>
      <c r="K10" s="52"/>
      <c r="L10" s="52"/>
      <c r="M10" s="52" t="s">
        <v>71</v>
      </c>
      <c r="N10" s="52"/>
      <c r="O10" s="52"/>
      <c r="P10" s="52"/>
      <c r="Q10" s="52"/>
      <c r="R10" s="52"/>
      <c r="S10" s="52"/>
    </row>
    <row r="11" spans="1:19" ht="13.8" x14ac:dyDescent="0.3">
      <c r="A11" s="2" t="s">
        <v>345</v>
      </c>
      <c r="B11" s="2" t="s">
        <v>344</v>
      </c>
      <c r="C11" s="2" t="s">
        <v>347</v>
      </c>
      <c r="D11" s="52"/>
      <c r="E11" s="52"/>
      <c r="F11" s="52"/>
      <c r="G11" s="52"/>
      <c r="H11" s="52"/>
      <c r="I11" s="52"/>
      <c r="J11" s="52"/>
      <c r="K11" s="52"/>
      <c r="L11" s="52"/>
      <c r="M11" s="52" t="s">
        <v>71</v>
      </c>
      <c r="N11" s="52"/>
      <c r="O11" s="52"/>
      <c r="P11" s="52"/>
      <c r="Q11" s="52"/>
      <c r="R11" s="52"/>
      <c r="S11" s="52"/>
    </row>
    <row r="12" spans="1:19" ht="13.8" x14ac:dyDescent="0.3">
      <c r="A12" s="2" t="s">
        <v>348</v>
      </c>
      <c r="B12" s="2" t="s">
        <v>120</v>
      </c>
      <c r="C12" s="2" t="s">
        <v>347</v>
      </c>
      <c r="D12" s="52"/>
      <c r="E12" s="52"/>
      <c r="F12" s="52"/>
      <c r="G12" s="52"/>
      <c r="H12" s="52"/>
      <c r="I12" s="52"/>
      <c r="J12" s="52"/>
      <c r="K12" s="52"/>
      <c r="L12" s="52"/>
      <c r="M12" s="52" t="s">
        <v>71</v>
      </c>
      <c r="N12" s="52"/>
      <c r="O12" s="52"/>
      <c r="P12" s="52"/>
      <c r="Q12" s="52"/>
      <c r="R12" s="52"/>
      <c r="S12" s="52"/>
    </row>
    <row r="13" spans="1:19" ht="13.8" x14ac:dyDescent="0.3">
      <c r="A13" s="2" t="s">
        <v>121</v>
      </c>
      <c r="B13" s="2" t="s">
        <v>120</v>
      </c>
      <c r="C13" s="2" t="s">
        <v>443</v>
      </c>
      <c r="D13" s="52"/>
      <c r="E13" s="52"/>
      <c r="F13" s="52"/>
      <c r="G13" s="52"/>
      <c r="H13" s="52" t="s">
        <v>71</v>
      </c>
      <c r="I13" s="52"/>
      <c r="J13" s="52"/>
      <c r="K13" s="52"/>
      <c r="L13" s="52"/>
      <c r="M13" s="52"/>
      <c r="N13" s="52"/>
      <c r="O13" s="52"/>
      <c r="P13" s="52"/>
      <c r="Q13" s="52"/>
      <c r="R13" s="52"/>
      <c r="S13" s="52"/>
    </row>
    <row r="14" spans="1:19" ht="13.8" x14ac:dyDescent="0.3">
      <c r="A14" s="2" t="s">
        <v>119</v>
      </c>
      <c r="B14" s="2" t="s">
        <v>120</v>
      </c>
      <c r="C14" s="2" t="s">
        <v>443</v>
      </c>
      <c r="D14" s="52"/>
      <c r="E14" s="52"/>
      <c r="F14" s="52"/>
      <c r="G14" s="52"/>
      <c r="H14" s="52" t="s">
        <v>71</v>
      </c>
      <c r="I14" s="52"/>
      <c r="J14" s="52"/>
      <c r="K14" s="52"/>
      <c r="L14" s="52"/>
      <c r="M14" s="52"/>
      <c r="N14" s="52"/>
      <c r="O14" s="52"/>
      <c r="P14" s="52"/>
      <c r="Q14" s="52"/>
      <c r="R14" s="52"/>
      <c r="S14" s="52"/>
    </row>
    <row r="15" spans="1:19" ht="13.8" x14ac:dyDescent="0.3">
      <c r="A15" s="2" t="s">
        <v>201</v>
      </c>
      <c r="B15" s="2" t="s">
        <v>87</v>
      </c>
      <c r="C15" s="2" t="s">
        <v>203</v>
      </c>
      <c r="D15" s="52"/>
      <c r="E15" s="52"/>
      <c r="F15" s="52"/>
      <c r="G15" s="52"/>
      <c r="H15" s="52"/>
      <c r="I15" s="52" t="s">
        <v>71</v>
      </c>
      <c r="J15" s="52"/>
      <c r="K15" s="52"/>
      <c r="L15" s="52" t="s">
        <v>71</v>
      </c>
      <c r="M15" s="52"/>
      <c r="N15" s="52"/>
      <c r="O15" s="52"/>
      <c r="P15" s="52"/>
      <c r="Q15" s="52"/>
      <c r="R15" s="52"/>
      <c r="S15" s="52" t="s">
        <v>71</v>
      </c>
    </row>
    <row r="16" spans="1:19" ht="13.8" x14ac:dyDescent="0.3">
      <c r="A16" s="2" t="s">
        <v>442</v>
      </c>
      <c r="B16" s="2" t="s">
        <v>87</v>
      </c>
      <c r="C16" s="2" t="s">
        <v>214</v>
      </c>
      <c r="D16" s="52"/>
      <c r="E16" s="52"/>
      <c r="F16" s="52"/>
      <c r="G16" s="52"/>
      <c r="H16" s="52"/>
      <c r="I16" s="121"/>
      <c r="J16" s="121"/>
      <c r="K16" s="52"/>
      <c r="L16" s="52"/>
      <c r="M16" s="52"/>
      <c r="N16" s="52"/>
      <c r="O16" s="52"/>
      <c r="P16" s="52"/>
      <c r="Q16" s="52"/>
      <c r="R16" s="52" t="s">
        <v>71</v>
      </c>
      <c r="S16" s="52"/>
    </row>
    <row r="17" spans="1:19" ht="13.8" x14ac:dyDescent="0.3">
      <c r="A17" s="2" t="s">
        <v>213</v>
      </c>
      <c r="B17" s="2" t="s">
        <v>87</v>
      </c>
      <c r="C17" s="2" t="s">
        <v>214</v>
      </c>
      <c r="D17" s="52"/>
      <c r="E17" s="52"/>
      <c r="F17" s="52"/>
      <c r="G17" s="52"/>
      <c r="H17" s="52"/>
      <c r="I17" s="52" t="s">
        <v>71</v>
      </c>
      <c r="J17" s="52"/>
      <c r="K17" s="52"/>
      <c r="L17" s="52"/>
      <c r="M17" s="52"/>
      <c r="N17" s="52"/>
      <c r="O17" s="52"/>
      <c r="P17" s="52"/>
      <c r="Q17" s="52"/>
      <c r="R17" s="52"/>
      <c r="S17" s="52"/>
    </row>
    <row r="18" spans="1:19" ht="13.8" x14ac:dyDescent="0.3">
      <c r="A18" s="2" t="s">
        <v>230</v>
      </c>
      <c r="B18" s="119" t="s">
        <v>87</v>
      </c>
      <c r="C18" s="2" t="s">
        <v>231</v>
      </c>
      <c r="D18" s="52"/>
      <c r="E18" s="52"/>
      <c r="F18" s="52"/>
      <c r="G18" s="52"/>
      <c r="H18" s="52"/>
      <c r="I18" s="52"/>
      <c r="J18" s="52"/>
      <c r="K18" s="52" t="s">
        <v>71</v>
      </c>
      <c r="L18" s="52"/>
      <c r="M18" s="52"/>
      <c r="N18" s="52"/>
      <c r="O18" s="52"/>
      <c r="P18" s="52"/>
      <c r="Q18" s="52"/>
      <c r="R18" s="52"/>
      <c r="S18" s="52"/>
    </row>
    <row r="19" spans="1:19" ht="13.8" x14ac:dyDescent="0.3">
      <c r="A19" s="2" t="s">
        <v>68</v>
      </c>
      <c r="B19" s="119" t="s">
        <v>87</v>
      </c>
      <c r="C19" s="2" t="s">
        <v>437</v>
      </c>
      <c r="D19" s="52"/>
      <c r="E19" s="52" t="s">
        <v>71</v>
      </c>
      <c r="F19" s="52"/>
      <c r="G19" s="52" t="s">
        <v>71</v>
      </c>
      <c r="H19" s="52"/>
      <c r="I19" s="52"/>
      <c r="J19" s="52"/>
      <c r="K19" s="52"/>
      <c r="L19" s="52"/>
      <c r="M19" s="52"/>
      <c r="N19" s="52"/>
      <c r="O19" s="52"/>
      <c r="P19" s="52"/>
      <c r="Q19" s="52" t="s">
        <v>71</v>
      </c>
      <c r="R19" s="52"/>
      <c r="S19" s="52"/>
    </row>
    <row r="20" spans="1:19" ht="13.8" x14ac:dyDescent="0.3">
      <c r="A20" s="2" t="s">
        <v>401</v>
      </c>
      <c r="B20" s="2" t="s">
        <v>87</v>
      </c>
      <c r="C20" s="2" t="s">
        <v>399</v>
      </c>
      <c r="D20" s="52"/>
      <c r="E20" s="52"/>
      <c r="F20" s="52"/>
      <c r="G20" s="52"/>
      <c r="H20" s="52"/>
      <c r="I20" s="121"/>
      <c r="J20" s="121"/>
      <c r="K20" s="52"/>
      <c r="L20" s="52"/>
      <c r="M20" s="52"/>
      <c r="N20" s="52"/>
      <c r="O20" s="52"/>
      <c r="P20" s="52" t="s">
        <v>71</v>
      </c>
      <c r="Q20" s="52"/>
      <c r="R20" s="52"/>
      <c r="S20" s="52"/>
    </row>
    <row r="21" spans="1:19" ht="13.8" x14ac:dyDescent="0.3">
      <c r="A21" s="2" t="s">
        <v>70</v>
      </c>
      <c r="B21" s="2" t="s">
        <v>87</v>
      </c>
      <c r="C21" s="2" t="s">
        <v>91</v>
      </c>
      <c r="D21" s="52" t="s">
        <v>71</v>
      </c>
      <c r="E21" s="52"/>
      <c r="F21" s="52" t="s">
        <v>71</v>
      </c>
      <c r="G21" s="52"/>
      <c r="H21" s="52"/>
      <c r="I21" s="52"/>
      <c r="J21" s="52"/>
      <c r="K21" s="52"/>
      <c r="L21" s="52"/>
      <c r="M21" s="52"/>
      <c r="N21" s="52"/>
      <c r="O21" s="52"/>
      <c r="P21" s="52"/>
      <c r="Q21" s="52"/>
      <c r="R21" s="52"/>
      <c r="S21" s="52"/>
    </row>
    <row r="22" spans="1:19" ht="13.8" x14ac:dyDescent="0.3">
      <c r="A22" s="2" t="s">
        <v>69</v>
      </c>
      <c r="B22" s="2" t="s">
        <v>87</v>
      </c>
      <c r="C22" s="2" t="s">
        <v>92</v>
      </c>
      <c r="D22" s="52"/>
      <c r="E22" s="52" t="s">
        <v>71</v>
      </c>
      <c r="F22" s="52"/>
      <c r="G22" s="52" t="s">
        <v>71</v>
      </c>
      <c r="H22" s="52"/>
      <c r="I22" s="52"/>
      <c r="J22" s="52" t="s">
        <v>71</v>
      </c>
      <c r="K22" s="52"/>
      <c r="L22" s="52"/>
      <c r="M22" s="52"/>
      <c r="N22" s="52"/>
      <c r="O22" s="52"/>
      <c r="P22" s="52"/>
      <c r="Q22" s="52" t="s">
        <v>71</v>
      </c>
      <c r="R22" s="52"/>
      <c r="S22" s="52"/>
    </row>
    <row r="23" spans="1:19" ht="13.8" x14ac:dyDescent="0.3">
      <c r="A23" s="2" t="s">
        <v>361</v>
      </c>
      <c r="B23" s="2" t="s">
        <v>87</v>
      </c>
      <c r="C23" s="2" t="s">
        <v>362</v>
      </c>
      <c r="D23" s="52"/>
      <c r="E23" s="52"/>
      <c r="F23" s="52"/>
      <c r="G23" s="52"/>
      <c r="H23" s="52"/>
      <c r="I23" s="121"/>
      <c r="J23" s="121"/>
      <c r="K23" s="52"/>
      <c r="L23" s="52"/>
      <c r="M23" s="52"/>
      <c r="N23" s="52"/>
      <c r="O23" s="52" t="s">
        <v>71</v>
      </c>
      <c r="P23" s="52"/>
      <c r="Q23" s="52"/>
      <c r="R23" s="52"/>
      <c r="S23" s="52"/>
    </row>
    <row r="24" spans="1:19" ht="13.8" x14ac:dyDescent="0.3">
      <c r="A24" s="2" t="s">
        <v>211</v>
      </c>
      <c r="B24" s="2" t="s">
        <v>87</v>
      </c>
      <c r="C24" s="2" t="s">
        <v>214</v>
      </c>
      <c r="D24" s="52"/>
      <c r="E24" s="52"/>
      <c r="F24" s="52"/>
      <c r="G24" s="52"/>
      <c r="H24" s="52"/>
      <c r="I24" s="52" t="s">
        <v>71</v>
      </c>
      <c r="J24" s="52"/>
      <c r="K24" s="52"/>
      <c r="L24" s="52"/>
      <c r="M24" s="52"/>
      <c r="N24" s="52"/>
      <c r="O24" s="52"/>
      <c r="P24" s="52"/>
      <c r="Q24" s="52"/>
      <c r="R24" s="52" t="s">
        <v>71</v>
      </c>
      <c r="S24" s="52"/>
    </row>
    <row r="25" spans="1:19" ht="13.8" x14ac:dyDescent="0.3">
      <c r="A25" s="2" t="s">
        <v>66</v>
      </c>
      <c r="B25" s="2" t="s">
        <v>87</v>
      </c>
      <c r="C25" s="2" t="s">
        <v>89</v>
      </c>
      <c r="D25" s="52"/>
      <c r="E25" s="52" t="s">
        <v>71</v>
      </c>
      <c r="F25" s="52" t="s">
        <v>71</v>
      </c>
      <c r="G25" s="52"/>
      <c r="H25" s="52"/>
      <c r="I25" s="52" t="s">
        <v>71</v>
      </c>
      <c r="J25" s="52" t="s">
        <v>71</v>
      </c>
      <c r="K25" s="52"/>
      <c r="L25" s="52"/>
      <c r="M25" s="52"/>
      <c r="N25" s="52"/>
      <c r="O25" s="52"/>
      <c r="P25" s="52"/>
      <c r="Q25" s="52"/>
      <c r="R25" s="52"/>
      <c r="S25" s="52"/>
    </row>
    <row r="26" spans="1:19" ht="13.8" x14ac:dyDescent="0.3">
      <c r="A26" s="2" t="s">
        <v>67</v>
      </c>
      <c r="B26" s="2" t="s">
        <v>87</v>
      </c>
      <c r="C26" s="2" t="s">
        <v>92</v>
      </c>
      <c r="D26" s="52" t="s">
        <v>71</v>
      </c>
      <c r="E26" s="52" t="s">
        <v>71</v>
      </c>
      <c r="F26" s="52" t="s">
        <v>71</v>
      </c>
      <c r="G26" s="52" t="s">
        <v>71</v>
      </c>
      <c r="H26" s="52"/>
      <c r="I26" s="52"/>
      <c r="J26" s="52" t="s">
        <v>71</v>
      </c>
      <c r="K26" s="52"/>
      <c r="L26" s="52"/>
      <c r="M26" s="52"/>
      <c r="N26" s="52"/>
      <c r="O26" s="52"/>
      <c r="P26" s="52"/>
      <c r="Q26" s="52" t="s">
        <v>71</v>
      </c>
      <c r="R26" s="52"/>
      <c r="S26" s="52" t="s">
        <v>71</v>
      </c>
    </row>
    <row r="27" spans="1:19" ht="13.8" x14ac:dyDescent="0.3">
      <c r="A27" s="2" t="s">
        <v>400</v>
      </c>
      <c r="B27" s="2" t="s">
        <v>87</v>
      </c>
      <c r="C27" s="2" t="s">
        <v>399</v>
      </c>
      <c r="D27" s="52"/>
      <c r="E27" s="52"/>
      <c r="F27" s="52"/>
      <c r="G27" s="52"/>
      <c r="H27" s="52"/>
      <c r="I27" s="121"/>
      <c r="J27" s="121"/>
      <c r="K27" s="52"/>
      <c r="L27" s="52"/>
      <c r="M27" s="52"/>
      <c r="N27" s="52"/>
      <c r="O27" s="52"/>
      <c r="P27" s="52" t="s">
        <v>71</v>
      </c>
      <c r="Q27" s="52"/>
      <c r="R27" s="52"/>
      <c r="S27" s="52"/>
    </row>
    <row r="28" spans="1:19" ht="13.8" x14ac:dyDescent="0.3">
      <c r="A28" s="2" t="s">
        <v>436</v>
      </c>
      <c r="B28" s="2" t="s">
        <v>87</v>
      </c>
      <c r="C28" s="2" t="s">
        <v>90</v>
      </c>
      <c r="D28" s="52"/>
      <c r="E28" s="52"/>
      <c r="F28" s="52"/>
      <c r="G28" s="52"/>
      <c r="H28" s="52"/>
      <c r="I28" s="52"/>
      <c r="J28" s="52"/>
      <c r="K28" s="52"/>
      <c r="L28" s="52"/>
      <c r="M28" s="52"/>
      <c r="N28" s="52"/>
      <c r="O28" s="52"/>
      <c r="P28" s="52"/>
      <c r="Q28" s="52"/>
      <c r="R28" s="52"/>
      <c r="S28" s="52" t="s">
        <v>71</v>
      </c>
    </row>
    <row r="29" spans="1:19" ht="13.8" x14ac:dyDescent="0.3">
      <c r="A29" s="2" t="s">
        <v>118</v>
      </c>
      <c r="B29" s="2" t="s">
        <v>87</v>
      </c>
      <c r="C29" s="2" t="s">
        <v>212</v>
      </c>
      <c r="D29" s="52"/>
      <c r="E29" s="52"/>
      <c r="F29" s="52"/>
      <c r="G29" s="52"/>
      <c r="H29" s="52" t="s">
        <v>71</v>
      </c>
      <c r="I29" s="52" t="s">
        <v>71</v>
      </c>
      <c r="J29" s="52"/>
      <c r="K29" s="52"/>
      <c r="L29" s="52"/>
      <c r="M29" s="52"/>
      <c r="N29" s="52"/>
      <c r="O29" s="52"/>
      <c r="P29" s="52"/>
      <c r="Q29" s="52"/>
      <c r="R29" s="52" t="s">
        <v>71</v>
      </c>
      <c r="S29" s="52"/>
    </row>
    <row r="30" spans="1:19" ht="13.8" x14ac:dyDescent="0.3">
      <c r="A30" s="2" t="s">
        <v>15</v>
      </c>
      <c r="B30" s="2" t="s">
        <v>87</v>
      </c>
      <c r="C30" s="2" t="s">
        <v>88</v>
      </c>
      <c r="D30" s="52" t="s">
        <v>71</v>
      </c>
      <c r="E30" s="52" t="s">
        <v>71</v>
      </c>
      <c r="F30" s="52" t="s">
        <v>71</v>
      </c>
      <c r="G30" s="52" t="s">
        <v>71</v>
      </c>
      <c r="H30" s="52" t="s">
        <v>71</v>
      </c>
      <c r="I30" s="52" t="s">
        <v>71</v>
      </c>
      <c r="J30" s="52" t="s">
        <v>71</v>
      </c>
      <c r="K30" s="52"/>
      <c r="L30" s="52" t="s">
        <v>71</v>
      </c>
      <c r="M30" s="52" t="s">
        <v>71</v>
      </c>
      <c r="N30" s="52" t="s">
        <v>71</v>
      </c>
      <c r="O30" s="52" t="s">
        <v>71</v>
      </c>
      <c r="P30" s="52" t="s">
        <v>71</v>
      </c>
      <c r="Q30" s="52"/>
      <c r="R30" s="52" t="s">
        <v>71</v>
      </c>
      <c r="S30" s="52" t="s">
        <v>71</v>
      </c>
    </row>
    <row r="31" spans="1:19" ht="13.8" x14ac:dyDescent="0.3">
      <c r="A31" s="2"/>
      <c r="B31" s="2"/>
      <c r="C31" s="2"/>
      <c r="D31" s="52"/>
      <c r="E31" s="52"/>
      <c r="F31" s="52"/>
      <c r="G31" s="52"/>
      <c r="H31" s="52"/>
      <c r="I31" s="121"/>
      <c r="J31" s="121"/>
      <c r="K31" s="52"/>
      <c r="L31" s="52"/>
      <c r="M31" s="52"/>
      <c r="N31" s="52"/>
      <c r="O31" s="52"/>
      <c r="P31" s="52"/>
      <c r="Q31" s="52"/>
      <c r="R31" s="52"/>
      <c r="S31" s="52"/>
    </row>
    <row r="32" spans="1:19" ht="13.8" x14ac:dyDescent="0.3">
      <c r="A32" s="51"/>
      <c r="B32" s="51"/>
      <c r="C32" s="51"/>
      <c r="D32" s="52"/>
      <c r="E32" s="52"/>
      <c r="F32" s="52"/>
      <c r="G32" s="52"/>
      <c r="H32" s="52"/>
    </row>
    <row r="33" spans="1:8" ht="13.8" x14ac:dyDescent="0.3">
      <c r="A33" s="2"/>
      <c r="B33" s="2"/>
      <c r="C33" s="2"/>
      <c r="D33" s="52"/>
      <c r="E33" s="52"/>
      <c r="F33" s="52"/>
      <c r="G33" s="52"/>
      <c r="H33" s="52"/>
    </row>
    <row r="34" spans="1:8" ht="13.8" x14ac:dyDescent="0.3">
      <c r="A34" s="2"/>
      <c r="B34" s="2"/>
      <c r="C34" s="2"/>
      <c r="D34" s="52"/>
      <c r="E34" s="52"/>
      <c r="F34" s="52"/>
      <c r="G34" s="52"/>
      <c r="H34" s="52"/>
    </row>
    <row r="35" spans="1:8" ht="13.8" x14ac:dyDescent="0.3">
      <c r="A35" s="2"/>
      <c r="B35" s="2"/>
      <c r="C35" s="2"/>
      <c r="D35" s="52"/>
      <c r="E35" s="52"/>
      <c r="F35" s="52"/>
      <c r="G35" s="52"/>
      <c r="H35" s="52"/>
    </row>
    <row r="36" spans="1:8" ht="13.8" x14ac:dyDescent="0.3">
      <c r="A36" s="2"/>
      <c r="B36" s="2"/>
      <c r="C36" s="2"/>
      <c r="D36" s="52"/>
      <c r="E36" s="52"/>
      <c r="F36" s="52"/>
      <c r="G36" s="52"/>
      <c r="H36" s="52"/>
    </row>
    <row r="37" spans="1:8" ht="13.8" x14ac:dyDescent="0.3">
      <c r="A37" s="2"/>
      <c r="B37" s="2"/>
      <c r="C37" s="2"/>
      <c r="D37" s="52"/>
      <c r="E37" s="52"/>
      <c r="F37" s="52"/>
      <c r="G37" s="52"/>
      <c r="H37" s="52"/>
    </row>
    <row r="38" spans="1:8" ht="13.8" x14ac:dyDescent="0.3">
      <c r="A38" s="2"/>
      <c r="B38" s="2"/>
      <c r="C38" s="2"/>
      <c r="D38" s="52"/>
      <c r="E38" s="52"/>
      <c r="F38" s="52"/>
      <c r="G38" s="52"/>
      <c r="H38" s="52"/>
    </row>
    <row r="39" spans="1:8" ht="13.8" x14ac:dyDescent="0.3">
      <c r="A39" s="2"/>
      <c r="B39" s="2"/>
      <c r="C39" s="2"/>
      <c r="D39" s="52"/>
      <c r="E39" s="52"/>
      <c r="F39" s="52"/>
      <c r="G39" s="52"/>
      <c r="H39" s="52"/>
    </row>
    <row r="40" spans="1:8" ht="13.8" x14ac:dyDescent="0.3">
      <c r="A40" s="2"/>
      <c r="B40" s="2"/>
      <c r="C40" s="2"/>
      <c r="D40" s="52"/>
      <c r="E40" s="52"/>
      <c r="F40" s="52"/>
      <c r="G40" s="52"/>
      <c r="H40" s="52"/>
    </row>
  </sheetData>
  <conditionalFormatting sqref="H3 C3:F3 C2:H2 C1:F1">
    <cfRule type="cellIs" dxfId="261" priority="34" stopIfTrue="1" operator="equal">
      <formula>"Ei ole"</formula>
    </cfRule>
    <cfRule type="cellIs" dxfId="260" priority="35" stopIfTrue="1" operator="equal">
      <formula>"Poistunut"</formula>
    </cfRule>
    <cfRule type="cellIs" dxfId="259" priority="36" stopIfTrue="1" operator="equal">
      <formula>"Hallittu"</formula>
    </cfRule>
    <cfRule type="cellIs" dxfId="258" priority="37" stopIfTrue="1" operator="equal">
      <formula>"Avoin"</formula>
    </cfRule>
    <cfRule type="cellIs" dxfId="257" priority="38" stopIfTrue="1" operator="equal">
      <formula>"Sietämätön"</formula>
    </cfRule>
    <cfRule type="cellIs" dxfId="256" priority="39" stopIfTrue="1" operator="equal">
      <formula>"Merkittävä"</formula>
    </cfRule>
    <cfRule type="cellIs" dxfId="255" priority="40" stopIfTrue="1" operator="equal">
      <formula>"Kohtalainen"</formula>
    </cfRule>
    <cfRule type="cellIs" dxfId="254" priority="41" stopIfTrue="1" operator="equal">
      <formula>"Vähäinen"</formula>
    </cfRule>
    <cfRule type="cellIs" dxfId="253" priority="42" stopIfTrue="1" operator="equal">
      <formula>"Merkityksetön"</formula>
    </cfRule>
  </conditionalFormatting>
  <conditionalFormatting sqref="A1:B3">
    <cfRule type="cellIs" dxfId="252" priority="1" operator="equal">
      <formula>"REMOVED"</formula>
    </cfRule>
    <cfRule type="cellIs" dxfId="251" priority="2" stopIfTrue="1" operator="equal">
      <formula>"IMPLEMENTED"</formula>
    </cfRule>
    <cfRule type="cellIs" dxfId="250" priority="3" stopIfTrue="1" operator="equal">
      <formula>"CONTROLLED"</formula>
    </cfRule>
    <cfRule type="cellIs" dxfId="249" priority="4" stopIfTrue="1" operator="equal">
      <formula>"OPEN"</formula>
    </cfRule>
    <cfRule type="cellIs" dxfId="248" priority="5" stopIfTrue="1" operator="equal">
      <formula>"Severe"</formula>
    </cfRule>
    <cfRule type="cellIs" dxfId="247" priority="6" stopIfTrue="1" operator="equal">
      <formula>"Significant"</formula>
    </cfRule>
    <cfRule type="cellIs" dxfId="246" priority="7" stopIfTrue="1" operator="equal">
      <formula>"Moderate"</formula>
    </cfRule>
    <cfRule type="cellIs" dxfId="245" priority="8" stopIfTrue="1" operator="equal">
      <formula>"Minor"</formula>
    </cfRule>
    <cfRule type="cellIs" dxfId="244" priority="9" stopIfTrue="1" operator="equal">
      <formula>"Negligible"</formula>
    </cfRule>
  </conditionalFormatting>
  <conditionalFormatting sqref="A3:B3">
    <cfRule type="expression" dxfId="243" priority="249" stopIfTrue="1">
      <formula>IF(#REF!="poistunut",TRUE,FALSE)</formula>
    </cfRule>
    <cfRule type="cellIs" dxfId="242" priority="250" stopIfTrue="1" operator="equal">
      <formula>"Ei ole"</formula>
    </cfRule>
    <cfRule type="cellIs" dxfId="241" priority="251" stopIfTrue="1" operator="equal">
      <formula>"Poistunut"</formula>
    </cfRule>
  </conditionalFormatting>
  <conditionalFormatting sqref="A1:B1">
    <cfRule type="expression" dxfId="240" priority="258" stopIfTrue="1">
      <formula>IF(#REF!="poistunut",TRUE,FALSE)</formula>
    </cfRule>
    <cfRule type="cellIs" dxfId="239" priority="259" stopIfTrue="1" operator="equal">
      <formula>"Ei ole"</formula>
    </cfRule>
    <cfRule type="cellIs" dxfId="238" priority="260" stopIfTrue="1" operator="equal">
      <formula>"Poistunut"</formula>
    </cfRule>
  </conditionalFormatting>
  <pageMargins left="0.25" right="0.25" top="0.75" bottom="0.75" header="0.3" footer="0.3"/>
  <pageSetup paperSize="9" scale="55" fitToHeight="0" orientation="landscape" horizontalDpi="3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tabColor rgb="FF0070C0"/>
  </sheetPr>
  <dimension ref="A2:D74"/>
  <sheetViews>
    <sheetView zoomScaleNormal="100" workbookViewId="0">
      <selection activeCell="A28" sqref="A28:B31"/>
    </sheetView>
  </sheetViews>
  <sheetFormatPr baseColWidth="10" defaultColWidth="9.109375" defaultRowHeight="13.8" x14ac:dyDescent="0.3"/>
  <cols>
    <col min="1" max="1" width="26.44140625" style="2" bestFit="1" customWidth="1"/>
    <col min="2" max="2" width="11.109375" style="2" customWidth="1"/>
    <col min="3" max="3" width="11.6640625" style="2" customWidth="1"/>
    <col min="4" max="4" width="15.109375" style="2" bestFit="1" customWidth="1"/>
    <col min="5" max="5" width="15.44140625" style="2" bestFit="1" customWidth="1"/>
    <col min="6" max="16384" width="9.109375" style="2"/>
  </cols>
  <sheetData>
    <row r="2" spans="1:2" x14ac:dyDescent="0.3">
      <c r="A2" s="151"/>
      <c r="B2" s="151"/>
    </row>
    <row r="3" spans="1:2" x14ac:dyDescent="0.3">
      <c r="A3" s="172" t="s">
        <v>27</v>
      </c>
      <c r="B3" s="172" t="s">
        <v>156</v>
      </c>
    </row>
    <row r="4" spans="1:2" x14ac:dyDescent="0.3">
      <c r="A4" s="163" t="s">
        <v>33</v>
      </c>
      <c r="B4" s="164">
        <f>COUNTIF(hazardlog[RISK LEVEL],OVERVIEW!A4)</f>
        <v>0</v>
      </c>
    </row>
    <row r="5" spans="1:2" x14ac:dyDescent="0.3">
      <c r="A5" s="165" t="s">
        <v>34</v>
      </c>
      <c r="B5" s="164">
        <f>COUNTIF(hazardlog[RISK LEVEL],OVERVIEW!A5)</f>
        <v>11</v>
      </c>
    </row>
    <row r="6" spans="1:2" x14ac:dyDescent="0.3">
      <c r="A6" s="166" t="s">
        <v>35</v>
      </c>
      <c r="B6" s="164">
        <f>COUNTIF(hazardlog[RISK LEVEL],OVERVIEW!A6)</f>
        <v>21</v>
      </c>
    </row>
    <row r="7" spans="1:2" x14ac:dyDescent="0.3">
      <c r="A7" s="167" t="s">
        <v>146</v>
      </c>
      <c r="B7" s="164">
        <f>COUNTIF(hazardlog[RISK LEVEL],OVERVIEW!A7)</f>
        <v>20</v>
      </c>
    </row>
    <row r="8" spans="1:2" x14ac:dyDescent="0.3">
      <c r="A8" s="168" t="s">
        <v>37</v>
      </c>
      <c r="B8" s="164">
        <f>COUNTIF(hazardlog[RISK LEVEL],OVERVIEW!A8)</f>
        <v>9</v>
      </c>
    </row>
    <row r="9" spans="1:2" x14ac:dyDescent="0.3">
      <c r="A9" s="209" t="s">
        <v>164</v>
      </c>
      <c r="B9" s="164">
        <f>COUNTIF(hazardlog[RISK LEVEL],OVERVIEW!A9)</f>
        <v>9</v>
      </c>
    </row>
    <row r="10" spans="1:2" x14ac:dyDescent="0.3">
      <c r="A10" s="152"/>
      <c r="B10" s="153"/>
    </row>
    <row r="11" spans="1:2" x14ac:dyDescent="0.3">
      <c r="A11" s="173" t="s">
        <v>174</v>
      </c>
      <c r="B11" s="174" t="s">
        <v>156</v>
      </c>
    </row>
    <row r="12" spans="1:2" x14ac:dyDescent="0.3">
      <c r="A12" s="169" t="s">
        <v>127</v>
      </c>
      <c r="B12" s="170">
        <f>COUNTA(hazardlog[DESIGN])</f>
        <v>14</v>
      </c>
    </row>
    <row r="13" spans="1:2" x14ac:dyDescent="0.3">
      <c r="A13" s="171" t="s">
        <v>128</v>
      </c>
      <c r="B13" s="170">
        <f>COUNTA(hazardlog[CONSTRUCTION])</f>
        <v>39</v>
      </c>
    </row>
    <row r="14" spans="1:2" x14ac:dyDescent="0.3">
      <c r="A14" s="171" t="s">
        <v>372</v>
      </c>
      <c r="B14" s="170">
        <f>COUNTA(hazardlog[COMMISSIONING])</f>
        <v>10</v>
      </c>
    </row>
    <row r="15" spans="1:2" x14ac:dyDescent="0.3">
      <c r="A15" s="171" t="s">
        <v>130</v>
      </c>
      <c r="B15" s="170">
        <f>COUNTA(hazardlog[OPERATION])</f>
        <v>40</v>
      </c>
    </row>
    <row r="16" spans="1:2" x14ac:dyDescent="0.3">
      <c r="A16" s="159"/>
      <c r="B16" s="159"/>
    </row>
    <row r="17" spans="1:2" x14ac:dyDescent="0.3">
      <c r="A17" s="172" t="s">
        <v>61</v>
      </c>
      <c r="B17" s="174" t="s">
        <v>156</v>
      </c>
    </row>
    <row r="18" spans="1:2" x14ac:dyDescent="0.3">
      <c r="A18" s="169" t="s">
        <v>323</v>
      </c>
      <c r="B18" s="164">
        <f>COUNTIF(hazardlog[HAZARD TYPE],OVERVIEW!A18)</f>
        <v>23</v>
      </c>
    </row>
    <row r="19" spans="1:2" x14ac:dyDescent="0.3">
      <c r="A19" s="164" t="s">
        <v>324</v>
      </c>
      <c r="B19" s="164">
        <f>COUNTIF(hazardlog[HAZARD TYPE],OVERVIEW!A19)</f>
        <v>35</v>
      </c>
    </row>
    <row r="20" spans="1:2" x14ac:dyDescent="0.3">
      <c r="A20" s="169" t="s">
        <v>325</v>
      </c>
      <c r="B20" s="164">
        <f>COUNTIF(hazardlog[HAZARD TYPE],OVERVIEW!A20)</f>
        <v>0</v>
      </c>
    </row>
    <row r="21" spans="1:2" x14ac:dyDescent="0.3">
      <c r="A21" s="169" t="s">
        <v>326</v>
      </c>
      <c r="B21" s="164">
        <f>COUNTIF(hazardlog[HAZARD TYPE],OVERVIEW!A21)</f>
        <v>12</v>
      </c>
    </row>
    <row r="23" spans="1:2" x14ac:dyDescent="0.3">
      <c r="A23" s="172" t="s">
        <v>31</v>
      </c>
      <c r="B23" s="174" t="s">
        <v>156</v>
      </c>
    </row>
    <row r="24" spans="1:2" x14ac:dyDescent="0.3">
      <c r="A24" s="169" t="s">
        <v>42</v>
      </c>
      <c r="B24" s="164">
        <f>COUNTIF(hazardlog[STATE OF HAZARD],OVERVIEW!A24)</f>
        <v>56</v>
      </c>
    </row>
    <row r="25" spans="1:2" x14ac:dyDescent="0.3">
      <c r="A25" s="164" t="s">
        <v>43</v>
      </c>
      <c r="B25" s="164">
        <f>COUNTIF(hazardlog[STATE OF HAZARD],OVERVIEW!A25)</f>
        <v>13</v>
      </c>
    </row>
    <row r="26" spans="1:2" x14ac:dyDescent="0.3">
      <c r="A26" s="169" t="s">
        <v>62</v>
      </c>
      <c r="B26" s="164">
        <f>COUNTIF(hazardlog[STATE OF HAZARD],OVERVIEW!A26)</f>
        <v>1</v>
      </c>
    </row>
    <row r="28" spans="1:2" x14ac:dyDescent="0.3">
      <c r="A28" s="172" t="s">
        <v>322</v>
      </c>
      <c r="B28" s="174" t="s">
        <v>156</v>
      </c>
    </row>
    <row r="29" spans="1:2" x14ac:dyDescent="0.3">
      <c r="A29" s="169" t="s">
        <v>42</v>
      </c>
      <c r="B29" s="164">
        <f>COUNTIF(hazardlog[STATE OF MEASURES],OVERVIEW!A29)</f>
        <v>41</v>
      </c>
    </row>
    <row r="30" spans="1:2" x14ac:dyDescent="0.3">
      <c r="A30" s="164" t="s">
        <v>320</v>
      </c>
      <c r="B30" s="164">
        <f>COUNTIF(hazardlog[STATE OF MEASURES],OVERVIEW!A30)</f>
        <v>21</v>
      </c>
    </row>
    <row r="31" spans="1:2" x14ac:dyDescent="0.3">
      <c r="A31" s="169" t="s">
        <v>63</v>
      </c>
      <c r="B31" s="164">
        <f>COUNTIF(hazardlog[STATE OF MEASURES],OVERVIEW!A31)</f>
        <v>3</v>
      </c>
    </row>
    <row r="33" spans="1:2" x14ac:dyDescent="0.3">
      <c r="A33" s="172" t="s">
        <v>28</v>
      </c>
      <c r="B33" s="172" t="s">
        <v>156</v>
      </c>
    </row>
    <row r="34" spans="1:2" x14ac:dyDescent="0.3">
      <c r="A34" s="163" t="s">
        <v>33</v>
      </c>
      <c r="B34" s="164">
        <f>COUNTIF('HAZARD RECORD'!R:R,OVERVIEW!A34)</f>
        <v>0</v>
      </c>
    </row>
    <row r="35" spans="1:2" x14ac:dyDescent="0.3">
      <c r="A35" s="165" t="s">
        <v>34</v>
      </c>
      <c r="B35" s="164">
        <f>COUNTIF('HAZARD RECORD'!R:R,OVERVIEW!A35)</f>
        <v>18</v>
      </c>
    </row>
    <row r="36" spans="1:2" x14ac:dyDescent="0.3">
      <c r="A36" s="166" t="s">
        <v>35</v>
      </c>
      <c r="B36" s="164">
        <f>COUNTIF('HAZARD RECORD'!R:R,OVERVIEW!A36)</f>
        <v>28</v>
      </c>
    </row>
    <row r="37" spans="1:2" x14ac:dyDescent="0.3">
      <c r="A37" s="167" t="s">
        <v>146</v>
      </c>
      <c r="B37" s="164">
        <f>COUNTIF('HAZARD RECORD'!R:R,OVERVIEW!A37)</f>
        <v>8</v>
      </c>
    </row>
    <row r="38" spans="1:2" x14ac:dyDescent="0.3">
      <c r="A38" s="168" t="s">
        <v>37</v>
      </c>
      <c r="B38" s="164">
        <f>COUNTIF('HAZARD RECORD'!R:R,OVERVIEW!A38)</f>
        <v>0</v>
      </c>
    </row>
    <row r="39" spans="1:2" x14ac:dyDescent="0.3">
      <c r="A39" s="209" t="s">
        <v>164</v>
      </c>
      <c r="B39" s="164">
        <f>COUNTIF('HAZARD RECORD'!R:R,OVERVIEW!A39)</f>
        <v>10</v>
      </c>
    </row>
    <row r="41" spans="1:2" x14ac:dyDescent="0.3">
      <c r="A41" s="121" t="s">
        <v>327</v>
      </c>
      <c r="B41" s="121">
        <f>COUNTA(hazardlog[HAZARD ID])</f>
        <v>70</v>
      </c>
    </row>
    <row r="68" spans="1:4" x14ac:dyDescent="0.3">
      <c r="A68" s="71" t="s">
        <v>328</v>
      </c>
      <c r="B68" s="87"/>
      <c r="C68" s="88"/>
      <c r="D68" s="80"/>
    </row>
    <row r="69" spans="1:4" x14ac:dyDescent="0.3">
      <c r="A69" s="72"/>
      <c r="B69" s="73" t="s">
        <v>0</v>
      </c>
      <c r="C69" s="73" t="s">
        <v>1</v>
      </c>
      <c r="D69" s="73" t="s">
        <v>2</v>
      </c>
    </row>
    <row r="70" spans="1:4" ht="15.6" x14ac:dyDescent="0.3">
      <c r="A70" s="134" t="s">
        <v>33</v>
      </c>
      <c r="B70" s="74">
        <v>51</v>
      </c>
      <c r="C70" s="74">
        <v>153</v>
      </c>
      <c r="D70" s="74">
        <v>102</v>
      </c>
    </row>
    <row r="71" spans="1:4" ht="15.6" x14ac:dyDescent="0.3">
      <c r="A71" s="135" t="s">
        <v>34</v>
      </c>
      <c r="B71" s="74">
        <v>204</v>
      </c>
      <c r="C71" s="74">
        <v>255</v>
      </c>
      <c r="D71" s="74">
        <v>204</v>
      </c>
    </row>
    <row r="72" spans="1:4" ht="15.6" x14ac:dyDescent="0.3">
      <c r="A72" s="136" t="s">
        <v>35</v>
      </c>
      <c r="B72" s="74">
        <v>255</v>
      </c>
      <c r="C72" s="74">
        <v>255</v>
      </c>
      <c r="D72" s="74">
        <v>0</v>
      </c>
    </row>
    <row r="73" spans="1:4" ht="15.6" x14ac:dyDescent="0.3">
      <c r="A73" s="137" t="s">
        <v>36</v>
      </c>
      <c r="B73" s="74">
        <v>255</v>
      </c>
      <c r="C73" s="74">
        <v>102</v>
      </c>
      <c r="D73" s="74">
        <v>0</v>
      </c>
    </row>
    <row r="74" spans="1:4" ht="15.6" x14ac:dyDescent="0.3">
      <c r="A74" s="138" t="s">
        <v>37</v>
      </c>
      <c r="B74" s="74">
        <v>255</v>
      </c>
      <c r="C74" s="74">
        <v>0</v>
      </c>
      <c r="D74" s="74">
        <v>0</v>
      </c>
    </row>
  </sheetData>
  <conditionalFormatting sqref="A4">
    <cfRule type="cellIs" dxfId="216" priority="62" stopIfTrue="1" operator="between">
      <formula>1</formula>
      <formula>8</formula>
    </cfRule>
    <cfRule type="cellIs" dxfId="215" priority="63" stopIfTrue="1" operator="between">
      <formula>9</formula>
      <formula>16</formula>
    </cfRule>
    <cfRule type="cellIs" dxfId="214" priority="64" stopIfTrue="1" operator="between">
      <formula>20</formula>
      <formula>25</formula>
    </cfRule>
  </conditionalFormatting>
  <conditionalFormatting sqref="A5:A8">
    <cfRule type="cellIs" dxfId="213" priority="59" stopIfTrue="1" operator="between">
      <formula>1</formula>
      <formula>8</formula>
    </cfRule>
    <cfRule type="cellIs" dxfId="212" priority="60" stopIfTrue="1" operator="between">
      <formula>9</formula>
      <formula>16</formula>
    </cfRule>
    <cfRule type="cellIs" dxfId="211" priority="61" stopIfTrue="1" operator="between">
      <formula>20</formula>
      <formula>25</formula>
    </cfRule>
  </conditionalFormatting>
  <conditionalFormatting sqref="A18">
    <cfRule type="cellIs" dxfId="210" priority="47" stopIfTrue="1" operator="between">
      <formula>1</formula>
      <formula>8</formula>
    </cfRule>
    <cfRule type="cellIs" dxfId="209" priority="48" stopIfTrue="1" operator="between">
      <formula>9</formula>
      <formula>16</formula>
    </cfRule>
    <cfRule type="cellIs" dxfId="208" priority="49" stopIfTrue="1" operator="between">
      <formula>20</formula>
      <formula>25</formula>
    </cfRule>
  </conditionalFormatting>
  <conditionalFormatting sqref="A29">
    <cfRule type="cellIs" dxfId="207" priority="41" stopIfTrue="1" operator="between">
      <formula>1</formula>
      <formula>8</formula>
    </cfRule>
    <cfRule type="cellIs" dxfId="206" priority="42" stopIfTrue="1" operator="between">
      <formula>9</formula>
      <formula>16</formula>
    </cfRule>
    <cfRule type="cellIs" dxfId="205" priority="43" stopIfTrue="1" operator="between">
      <formula>20</formula>
      <formula>25</formula>
    </cfRule>
  </conditionalFormatting>
  <conditionalFormatting sqref="A24">
    <cfRule type="cellIs" dxfId="204" priority="44" stopIfTrue="1" operator="between">
      <formula>1</formula>
      <formula>8</formula>
    </cfRule>
    <cfRule type="cellIs" dxfId="203" priority="45" stopIfTrue="1" operator="between">
      <formula>9</formula>
      <formula>16</formula>
    </cfRule>
    <cfRule type="cellIs" dxfId="202" priority="46" stopIfTrue="1" operator="between">
      <formula>20</formula>
      <formula>25</formula>
    </cfRule>
  </conditionalFormatting>
  <conditionalFormatting sqref="A68:C69 B70:C74">
    <cfRule type="cellIs" dxfId="201" priority="30" operator="equal">
      <formula>"SIIRRETTY"</formula>
    </cfRule>
    <cfRule type="cellIs" dxfId="200" priority="31" operator="equal">
      <formula>"SULJETTU"</formula>
    </cfRule>
    <cfRule type="cellIs" dxfId="199" priority="32" stopIfTrue="1" operator="equal">
      <formula>"Ei ole"</formula>
    </cfRule>
    <cfRule type="cellIs" dxfId="198" priority="33" stopIfTrue="1" operator="equal">
      <formula>"Poistunut"</formula>
    </cfRule>
    <cfRule type="cellIs" dxfId="197" priority="34" stopIfTrue="1" operator="equal">
      <formula>"Hallittu"</formula>
    </cfRule>
    <cfRule type="cellIs" dxfId="196" priority="35" stopIfTrue="1" operator="equal">
      <formula>"Avoin"</formula>
    </cfRule>
  </conditionalFormatting>
  <conditionalFormatting sqref="A68:C69 B70:C74">
    <cfRule type="cellIs" dxfId="195" priority="36" stopIfTrue="1" operator="equal">
      <formula>"Sietämätön"</formula>
    </cfRule>
    <cfRule type="cellIs" dxfId="194" priority="37" stopIfTrue="1" operator="equal">
      <formula>"Merkittävä"</formula>
    </cfRule>
    <cfRule type="cellIs" dxfId="193" priority="38" stopIfTrue="1" operator="equal">
      <formula>"Kohtalainen"</formula>
    </cfRule>
    <cfRule type="cellIs" dxfId="192" priority="39" stopIfTrue="1" operator="equal">
      <formula>"Vähäinen"</formula>
    </cfRule>
    <cfRule type="cellIs" dxfId="191" priority="40" stopIfTrue="1" operator="equal">
      <formula>"Merkityksetön"</formula>
    </cfRule>
  </conditionalFormatting>
  <conditionalFormatting sqref="D69:D74">
    <cfRule type="cellIs" dxfId="190" priority="19" operator="equal">
      <formula>"SIIRRETTY"</formula>
    </cfRule>
    <cfRule type="cellIs" dxfId="189" priority="20" operator="equal">
      <formula>"SULJETTU"</formula>
    </cfRule>
    <cfRule type="cellIs" dxfId="188" priority="21" stopIfTrue="1" operator="equal">
      <formula>"Ei ole"</formula>
    </cfRule>
    <cfRule type="cellIs" dxfId="187" priority="22" stopIfTrue="1" operator="equal">
      <formula>"Poistunut"</formula>
    </cfRule>
    <cfRule type="cellIs" dxfId="186" priority="23" stopIfTrue="1" operator="equal">
      <formula>"Hallittu"</formula>
    </cfRule>
    <cfRule type="cellIs" dxfId="185" priority="24" stopIfTrue="1" operator="equal">
      <formula>"Avoin"</formula>
    </cfRule>
  </conditionalFormatting>
  <conditionalFormatting sqref="D69:D74">
    <cfRule type="cellIs" dxfId="184" priority="25" stopIfTrue="1" operator="equal">
      <formula>"Sietämätön"</formula>
    </cfRule>
    <cfRule type="cellIs" dxfId="183" priority="26" stopIfTrue="1" operator="equal">
      <formula>"Merkittävä"</formula>
    </cfRule>
    <cfRule type="cellIs" dxfId="182" priority="27" stopIfTrue="1" operator="equal">
      <formula>"Kohtalainen"</formula>
    </cfRule>
    <cfRule type="cellIs" dxfId="181" priority="28" stopIfTrue="1" operator="equal">
      <formula>"Vähäinen"</formula>
    </cfRule>
    <cfRule type="cellIs" dxfId="180" priority="29" stopIfTrue="1" operator="equal">
      <formula>"Merkityksetön"</formula>
    </cfRule>
  </conditionalFormatting>
  <conditionalFormatting sqref="A70">
    <cfRule type="cellIs" dxfId="179" priority="16" stopIfTrue="1" operator="between">
      <formula>1</formula>
      <formula>8</formula>
    </cfRule>
    <cfRule type="cellIs" dxfId="178" priority="17" stopIfTrue="1" operator="between">
      <formula>9</formula>
      <formula>16</formula>
    </cfRule>
    <cfRule type="cellIs" dxfId="177" priority="18" stopIfTrue="1" operator="between">
      <formula>20</formula>
      <formula>25</formula>
    </cfRule>
  </conditionalFormatting>
  <conditionalFormatting sqref="A71:A74">
    <cfRule type="cellIs" dxfId="176" priority="13" stopIfTrue="1" operator="between">
      <formula>1</formula>
      <formula>8</formula>
    </cfRule>
    <cfRule type="cellIs" dxfId="175" priority="14" stopIfTrue="1" operator="between">
      <formula>9</formula>
      <formula>16</formula>
    </cfRule>
    <cfRule type="cellIs" dxfId="174" priority="15" stopIfTrue="1" operator="between">
      <formula>20</formula>
      <formula>25</formula>
    </cfRule>
  </conditionalFormatting>
  <conditionalFormatting sqref="A34">
    <cfRule type="cellIs" dxfId="173" priority="10" stopIfTrue="1" operator="between">
      <formula>1</formula>
      <formula>8</formula>
    </cfRule>
    <cfRule type="cellIs" dxfId="172" priority="11" stopIfTrue="1" operator="between">
      <formula>9</formula>
      <formula>16</formula>
    </cfRule>
    <cfRule type="cellIs" dxfId="171" priority="12" stopIfTrue="1" operator="between">
      <formula>20</formula>
      <formula>25</formula>
    </cfRule>
  </conditionalFormatting>
  <conditionalFormatting sqref="A35:A38">
    <cfRule type="cellIs" dxfId="170" priority="7" stopIfTrue="1" operator="between">
      <formula>1</formula>
      <formula>8</formula>
    </cfRule>
    <cfRule type="cellIs" dxfId="169" priority="8" stopIfTrue="1" operator="between">
      <formula>9</formula>
      <formula>16</formula>
    </cfRule>
    <cfRule type="cellIs" dxfId="168" priority="9" stopIfTrue="1" operator="between">
      <formula>20</formula>
      <formula>25</formula>
    </cfRule>
  </conditionalFormatting>
  <conditionalFormatting sqref="A9">
    <cfRule type="cellIs" dxfId="167" priority="4" stopIfTrue="1" operator="between">
      <formula>1</formula>
      <formula>8</formula>
    </cfRule>
    <cfRule type="cellIs" dxfId="166" priority="5" stopIfTrue="1" operator="between">
      <formula>9</formula>
      <formula>16</formula>
    </cfRule>
    <cfRule type="cellIs" dxfId="165" priority="6" stopIfTrue="1" operator="between">
      <formula>20</formula>
      <formula>25</formula>
    </cfRule>
  </conditionalFormatting>
  <conditionalFormatting sqref="A39">
    <cfRule type="cellIs" dxfId="164" priority="1" stopIfTrue="1" operator="between">
      <formula>1</formula>
      <formula>8</formula>
    </cfRule>
    <cfRule type="cellIs" dxfId="163" priority="2" stopIfTrue="1" operator="between">
      <formula>9</formula>
      <formula>16</formula>
    </cfRule>
    <cfRule type="cellIs" dxfId="162" priority="3" stopIfTrue="1" operator="between">
      <formula>20</formula>
      <formula>25</formula>
    </cfRule>
  </conditionalFormatting>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tabColor rgb="FF0070C0"/>
    <pageSetUpPr fitToPage="1"/>
  </sheetPr>
  <dimension ref="A1:Z234"/>
  <sheetViews>
    <sheetView showGridLines="0" zoomScaleNormal="100" zoomScalePageLayoutView="60" workbookViewId="0">
      <pane ySplit="6" topLeftCell="A7" activePane="bottomLeft" state="frozen"/>
      <selection activeCell="A22" sqref="A22:B25"/>
      <selection pane="bottomLeft" activeCell="A22" sqref="A22:B25"/>
    </sheetView>
  </sheetViews>
  <sheetFormatPr baseColWidth="10" defaultColWidth="9.109375" defaultRowHeight="13.8" outlineLevelRow="1" x14ac:dyDescent="0.3"/>
  <cols>
    <col min="1" max="1" width="17.5546875" style="2" customWidth="1"/>
    <col min="2" max="2" width="7.109375" style="2" customWidth="1"/>
    <col min="3" max="3" width="11.33203125" style="26" customWidth="1"/>
    <col min="4" max="4" width="36.33203125" customWidth="1"/>
    <col min="5" max="5" width="36.33203125" style="2" customWidth="1"/>
    <col min="6" max="9" width="5.44140625" style="2" customWidth="1"/>
    <col min="10" max="11" width="12.5546875" customWidth="1"/>
    <col min="12" max="12" width="29.44140625" style="26" customWidth="1"/>
    <col min="13" max="14" width="4.44140625" style="2" customWidth="1"/>
    <col min="15" max="15" width="15.88671875" style="2" customWidth="1"/>
    <col min="16" max="16" width="36.33203125" style="2" customWidth="1"/>
    <col min="17" max="18" width="4.44140625" style="2" customWidth="1"/>
    <col min="19" max="19" width="14.88671875" style="2" customWidth="1"/>
    <col min="20" max="20" width="18.88671875" style="2" customWidth="1"/>
    <col min="21" max="21" width="28.109375" style="2" customWidth="1"/>
    <col min="22" max="23" width="10.6640625" style="2" customWidth="1"/>
    <col min="24" max="24" width="9.88671875" style="2" customWidth="1"/>
    <col min="25" max="25" width="10.33203125" style="2" customWidth="1"/>
    <col min="26" max="26" width="9.109375" style="2" customWidth="1"/>
    <col min="27" max="16384" width="9.109375" style="2"/>
  </cols>
  <sheetData>
    <row r="1" spans="1:24" ht="18" outlineLevel="1" x14ac:dyDescent="0.35">
      <c r="A1" s="156"/>
      <c r="B1" s="156" t="s">
        <v>248</v>
      </c>
      <c r="C1" s="1"/>
      <c r="J1" s="2"/>
      <c r="K1" s="2"/>
      <c r="L1" s="2"/>
      <c r="M1" s="3"/>
      <c r="N1" s="3"/>
      <c r="O1" s="4"/>
      <c r="P1" s="5"/>
      <c r="U1" s="6"/>
      <c r="V1" s="6"/>
      <c r="W1" s="6"/>
      <c r="X1" s="6"/>
    </row>
    <row r="2" spans="1:24" ht="12.9" customHeight="1" outlineLevel="1" x14ac:dyDescent="0.3">
      <c r="A2" s="121"/>
      <c r="B2" s="121" t="str">
        <f>FRONTPAGE!B2</f>
        <v>Railway Project, Pre-engineering phase 2</v>
      </c>
      <c r="D2" s="7"/>
      <c r="E2" s="7"/>
      <c r="F2" s="7"/>
      <c r="G2" s="7"/>
      <c r="H2" s="7"/>
      <c r="I2" s="7"/>
      <c r="J2" s="8"/>
      <c r="K2" s="8"/>
      <c r="L2" s="8"/>
      <c r="M2" s="3"/>
      <c r="N2" s="3"/>
      <c r="O2" s="4"/>
      <c r="P2" s="5"/>
      <c r="U2" s="9"/>
      <c r="V2" s="6"/>
      <c r="W2" s="6"/>
      <c r="X2" s="6"/>
    </row>
    <row r="3" spans="1:24" ht="12.9" customHeight="1" outlineLevel="1" x14ac:dyDescent="0.3">
      <c r="A3" s="7"/>
      <c r="B3" s="7"/>
      <c r="C3" s="89"/>
      <c r="D3" s="122"/>
      <c r="E3" s="7"/>
      <c r="F3" s="7"/>
      <c r="G3" s="7"/>
      <c r="H3" s="7"/>
      <c r="I3" s="7"/>
      <c r="J3" s="8"/>
      <c r="K3" s="8"/>
      <c r="L3" s="8"/>
      <c r="M3" s="3"/>
      <c r="N3" s="3"/>
      <c r="O3" s="4"/>
      <c r="P3" s="5"/>
      <c r="U3" s="28"/>
      <c r="V3" s="28"/>
      <c r="W3" s="28"/>
      <c r="X3" s="69" t="s">
        <v>10</v>
      </c>
    </row>
    <row r="4" spans="1:24" ht="12.9" customHeight="1" outlineLevel="1" x14ac:dyDescent="0.3">
      <c r="A4" s="7"/>
      <c r="B4" s="7"/>
      <c r="C4" s="154"/>
      <c r="D4" s="123"/>
      <c r="E4" s="7"/>
      <c r="F4" s="7"/>
      <c r="G4" s="7"/>
      <c r="H4" s="7"/>
      <c r="I4" s="7"/>
      <c r="J4" s="8"/>
      <c r="K4" s="8"/>
      <c r="L4" s="8"/>
      <c r="M4" s="3"/>
      <c r="N4" s="3"/>
      <c r="O4" s="4"/>
      <c r="P4" s="5"/>
      <c r="Q4" s="28"/>
      <c r="R4" s="28"/>
      <c r="S4" s="28"/>
      <c r="T4" s="69"/>
    </row>
    <row r="5" spans="1:24" ht="12.9" customHeight="1" outlineLevel="1" x14ac:dyDescent="0.3">
      <c r="A5" s="7"/>
      <c r="B5" s="7"/>
      <c r="C5" s="7"/>
      <c r="D5" s="6"/>
      <c r="E5" s="6"/>
      <c r="F5" s="6"/>
      <c r="G5" s="6"/>
      <c r="H5" s="6"/>
      <c r="I5" s="6"/>
      <c r="J5" s="124"/>
      <c r="K5" s="124"/>
      <c r="L5" s="82"/>
      <c r="M5" s="220" t="s">
        <v>21</v>
      </c>
      <c r="N5" s="220"/>
      <c r="O5" s="220"/>
      <c r="P5" s="81"/>
      <c r="Q5" s="221" t="s">
        <v>24</v>
      </c>
      <c r="R5" s="221"/>
      <c r="S5" s="221"/>
      <c r="T5" s="81"/>
      <c r="U5" s="81"/>
      <c r="V5" s="81"/>
      <c r="W5" s="81"/>
      <c r="X5" s="81"/>
    </row>
    <row r="6" spans="1:24" s="10" customFormat="1" ht="64.5" customHeight="1" x14ac:dyDescent="0.25">
      <c r="A6" s="84" t="s">
        <v>249</v>
      </c>
      <c r="B6" s="84" t="s">
        <v>29</v>
      </c>
      <c r="C6" s="85" t="s">
        <v>17</v>
      </c>
      <c r="D6" s="85" t="s">
        <v>5</v>
      </c>
      <c r="E6" s="85" t="s">
        <v>6</v>
      </c>
      <c r="F6" s="131" t="s">
        <v>127</v>
      </c>
      <c r="G6" s="131" t="s">
        <v>128</v>
      </c>
      <c r="H6" s="131" t="s">
        <v>129</v>
      </c>
      <c r="I6" s="131" t="s">
        <v>130</v>
      </c>
      <c r="J6" s="14" t="s">
        <v>61</v>
      </c>
      <c r="K6" s="14" t="s">
        <v>204</v>
      </c>
      <c r="L6" s="85" t="s">
        <v>94</v>
      </c>
      <c r="M6" s="118" t="s">
        <v>23</v>
      </c>
      <c r="N6" s="118" t="s">
        <v>22</v>
      </c>
      <c r="O6" s="86" t="s">
        <v>27</v>
      </c>
      <c r="P6" s="85" t="s">
        <v>93</v>
      </c>
      <c r="Q6" s="118" t="s">
        <v>25</v>
      </c>
      <c r="R6" s="118" t="s">
        <v>26</v>
      </c>
      <c r="S6" s="86" t="s">
        <v>28</v>
      </c>
      <c r="T6" s="85" t="s">
        <v>32</v>
      </c>
      <c r="U6" s="85" t="s">
        <v>165</v>
      </c>
      <c r="V6" s="85" t="s">
        <v>30</v>
      </c>
      <c r="W6" s="85" t="s">
        <v>31</v>
      </c>
      <c r="X6" s="85" t="s">
        <v>234</v>
      </c>
    </row>
    <row r="7" spans="1:24" ht="48" customHeight="1" x14ac:dyDescent="0.3">
      <c r="A7" s="176" t="s">
        <v>250</v>
      </c>
      <c r="B7" s="30">
        <v>23</v>
      </c>
      <c r="C7" s="17" t="s">
        <v>64</v>
      </c>
      <c r="D7" s="13" t="s">
        <v>229</v>
      </c>
      <c r="E7" s="13" t="s">
        <v>141</v>
      </c>
      <c r="F7" s="132"/>
      <c r="G7" s="132"/>
      <c r="H7" s="132"/>
      <c r="I7" s="132" t="s">
        <v>71</v>
      </c>
      <c r="J7" s="13" t="s">
        <v>41</v>
      </c>
      <c r="K7" s="13" t="s">
        <v>207</v>
      </c>
      <c r="L7" s="13" t="s">
        <v>228</v>
      </c>
      <c r="M7" s="14">
        <v>4</v>
      </c>
      <c r="N7" s="14">
        <v>4</v>
      </c>
      <c r="O7" s="14" t="str">
        <f t="shared" ref="O7:O13" si="0">Toimenpide(M7,N7)</f>
        <v>Significant</v>
      </c>
      <c r="P7" s="13" t="s">
        <v>173</v>
      </c>
      <c r="Q7" s="14">
        <v>4</v>
      </c>
      <c r="R7" s="11">
        <v>4</v>
      </c>
      <c r="S7" s="15" t="str">
        <f t="shared" ref="S7:S13" si="1">Toimenpide(Q7,R7)</f>
        <v>Significant</v>
      </c>
      <c r="T7" s="120" t="s">
        <v>164</v>
      </c>
      <c r="U7" s="13" t="s">
        <v>172</v>
      </c>
      <c r="V7" s="15" t="s">
        <v>42</v>
      </c>
      <c r="W7" s="15" t="s">
        <v>42</v>
      </c>
      <c r="X7" s="148">
        <v>42892</v>
      </c>
    </row>
    <row r="8" spans="1:24" ht="48" customHeight="1" x14ac:dyDescent="0.3">
      <c r="A8" s="176" t="s">
        <v>289</v>
      </c>
      <c r="B8" s="30">
        <v>14</v>
      </c>
      <c r="C8" s="17" t="s">
        <v>64</v>
      </c>
      <c r="D8" s="13" t="s">
        <v>136</v>
      </c>
      <c r="E8" s="13" t="s">
        <v>137</v>
      </c>
      <c r="F8" s="132"/>
      <c r="G8" s="132"/>
      <c r="H8" s="132"/>
      <c r="I8" s="132" t="s">
        <v>71</v>
      </c>
      <c r="J8" s="13" t="s">
        <v>41</v>
      </c>
      <c r="K8" s="13" t="s">
        <v>221</v>
      </c>
      <c r="L8" s="13"/>
      <c r="M8" s="14">
        <v>4</v>
      </c>
      <c r="N8" s="14">
        <v>4</v>
      </c>
      <c r="O8" s="14" t="str">
        <f t="shared" si="0"/>
        <v>Significant</v>
      </c>
      <c r="P8" s="23" t="s">
        <v>168</v>
      </c>
      <c r="Q8" s="14">
        <v>4</v>
      </c>
      <c r="R8" s="15">
        <v>4</v>
      </c>
      <c r="S8" s="15" t="str">
        <f t="shared" si="1"/>
        <v>Significant</v>
      </c>
      <c r="T8" s="120" t="s">
        <v>164</v>
      </c>
      <c r="U8" s="13" t="s">
        <v>167</v>
      </c>
      <c r="V8" s="15" t="s">
        <v>42</v>
      </c>
      <c r="W8" s="15" t="s">
        <v>42</v>
      </c>
      <c r="X8" s="148">
        <v>42893</v>
      </c>
    </row>
    <row r="9" spans="1:24" ht="36" customHeight="1" x14ac:dyDescent="0.3">
      <c r="A9" s="176" t="s">
        <v>289</v>
      </c>
      <c r="B9" s="30">
        <v>15</v>
      </c>
      <c r="C9" s="17" t="s">
        <v>64</v>
      </c>
      <c r="D9" s="13" t="s">
        <v>140</v>
      </c>
      <c r="E9" s="13" t="s">
        <v>137</v>
      </c>
      <c r="F9" s="132"/>
      <c r="G9" s="132"/>
      <c r="H9" s="132"/>
      <c r="I9" s="132" t="s">
        <v>71</v>
      </c>
      <c r="J9" s="13" t="s">
        <v>41</v>
      </c>
      <c r="K9" s="13" t="s">
        <v>221</v>
      </c>
      <c r="L9" s="13"/>
      <c r="M9" s="14">
        <v>4</v>
      </c>
      <c r="N9" s="14">
        <v>4</v>
      </c>
      <c r="O9" s="14" t="str">
        <f t="shared" si="0"/>
        <v>Significant</v>
      </c>
      <c r="P9" s="13" t="s">
        <v>169</v>
      </c>
      <c r="Q9" s="14">
        <v>4</v>
      </c>
      <c r="R9" s="15">
        <v>4</v>
      </c>
      <c r="S9" s="15" t="str">
        <f t="shared" si="1"/>
        <v>Significant</v>
      </c>
      <c r="T9" s="120" t="s">
        <v>164</v>
      </c>
      <c r="U9" s="13" t="s">
        <v>166</v>
      </c>
      <c r="V9" s="15" t="s">
        <v>42</v>
      </c>
      <c r="W9" s="15" t="s">
        <v>42</v>
      </c>
      <c r="X9" s="148">
        <v>42893</v>
      </c>
    </row>
    <row r="10" spans="1:24" ht="69" x14ac:dyDescent="0.3">
      <c r="A10" s="184" t="s">
        <v>289</v>
      </c>
      <c r="B10" s="185">
        <v>17</v>
      </c>
      <c r="C10" s="177" t="s">
        <v>78</v>
      </c>
      <c r="D10" s="178" t="s">
        <v>81</v>
      </c>
      <c r="E10" s="178" t="s">
        <v>137</v>
      </c>
      <c r="F10" s="132"/>
      <c r="G10" s="132"/>
      <c r="H10" s="132"/>
      <c r="I10" s="132" t="s">
        <v>71</v>
      </c>
      <c r="J10" s="178" t="s">
        <v>41</v>
      </c>
      <c r="K10" s="13" t="s">
        <v>221</v>
      </c>
      <c r="L10" s="178"/>
      <c r="M10" s="179">
        <v>4</v>
      </c>
      <c r="N10" s="179">
        <v>4</v>
      </c>
      <c r="O10" s="180" t="str">
        <f t="shared" si="0"/>
        <v>Significant</v>
      </c>
      <c r="P10" s="178" t="s">
        <v>170</v>
      </c>
      <c r="Q10" s="179">
        <v>4</v>
      </c>
      <c r="R10" s="181">
        <v>4</v>
      </c>
      <c r="S10" s="182" t="str">
        <f t="shared" si="1"/>
        <v>Significant</v>
      </c>
      <c r="T10" s="177" t="s">
        <v>164</v>
      </c>
      <c r="U10" s="175" t="s">
        <v>166</v>
      </c>
      <c r="V10" s="15" t="s">
        <v>42</v>
      </c>
      <c r="W10" s="15" t="s">
        <v>42</v>
      </c>
      <c r="X10" s="186">
        <v>42893</v>
      </c>
    </row>
    <row r="11" spans="1:24" ht="55.2" x14ac:dyDescent="0.3">
      <c r="A11" s="184" t="s">
        <v>297</v>
      </c>
      <c r="B11" s="185">
        <v>20</v>
      </c>
      <c r="C11" s="177" t="s">
        <v>79</v>
      </c>
      <c r="D11" s="178" t="s">
        <v>82</v>
      </c>
      <c r="E11" s="178" t="s">
        <v>226</v>
      </c>
      <c r="F11" s="132"/>
      <c r="G11" s="132"/>
      <c r="H11" s="132"/>
      <c r="I11" s="132" t="s">
        <v>71</v>
      </c>
      <c r="J11" s="178" t="s">
        <v>41</v>
      </c>
      <c r="K11" s="13" t="s">
        <v>221</v>
      </c>
      <c r="L11" s="178"/>
      <c r="M11" s="179">
        <v>2</v>
      </c>
      <c r="N11" s="179">
        <v>5</v>
      </c>
      <c r="O11" s="180" t="str">
        <f t="shared" si="0"/>
        <v>Significant</v>
      </c>
      <c r="P11" s="178" t="s">
        <v>171</v>
      </c>
      <c r="Q11" s="179">
        <v>2</v>
      </c>
      <c r="R11" s="181">
        <v>5</v>
      </c>
      <c r="S11" s="182" t="str">
        <f t="shared" si="1"/>
        <v>Significant</v>
      </c>
      <c r="T11" s="177" t="s">
        <v>164</v>
      </c>
      <c r="U11" s="175" t="s">
        <v>166</v>
      </c>
      <c r="V11" s="15" t="s">
        <v>42</v>
      </c>
      <c r="W11" s="15" t="s">
        <v>42</v>
      </c>
      <c r="X11" s="186">
        <v>42893</v>
      </c>
    </row>
    <row r="12" spans="1:24" ht="55.2" x14ac:dyDescent="0.3">
      <c r="A12" s="184" t="s">
        <v>296</v>
      </c>
      <c r="B12" s="185">
        <v>56</v>
      </c>
      <c r="C12" s="177" t="s">
        <v>274</v>
      </c>
      <c r="D12" s="178" t="s">
        <v>281</v>
      </c>
      <c r="E12" s="178" t="s">
        <v>282</v>
      </c>
      <c r="F12" s="132"/>
      <c r="G12" s="132" t="s">
        <v>71</v>
      </c>
      <c r="H12" s="132"/>
      <c r="I12" s="132"/>
      <c r="J12" s="178" t="s">
        <v>288</v>
      </c>
      <c r="K12" s="13" t="s">
        <v>215</v>
      </c>
      <c r="L12" s="178"/>
      <c r="M12" s="179">
        <v>3</v>
      </c>
      <c r="N12" s="179">
        <v>4</v>
      </c>
      <c r="O12" s="180" t="str">
        <f t="shared" si="0"/>
        <v>Moderate</v>
      </c>
      <c r="P12" s="178" t="s">
        <v>283</v>
      </c>
      <c r="Q12" s="179">
        <v>3</v>
      </c>
      <c r="R12" s="181">
        <v>4</v>
      </c>
      <c r="S12" s="182" t="str">
        <f t="shared" si="1"/>
        <v>Moderate</v>
      </c>
      <c r="T12" s="177"/>
      <c r="U12" s="187"/>
      <c r="V12" s="15"/>
      <c r="W12" s="15" t="s">
        <v>42</v>
      </c>
      <c r="X12" s="186">
        <v>42913</v>
      </c>
    </row>
    <row r="13" spans="1:24" ht="82.8" x14ac:dyDescent="0.3">
      <c r="A13" s="184" t="s">
        <v>298</v>
      </c>
      <c r="B13" s="185">
        <v>59</v>
      </c>
      <c r="C13" s="177" t="s">
        <v>274</v>
      </c>
      <c r="D13" s="178" t="s">
        <v>275</v>
      </c>
      <c r="E13" s="178" t="s">
        <v>284</v>
      </c>
      <c r="F13" s="132"/>
      <c r="G13" s="132"/>
      <c r="H13" s="132"/>
      <c r="I13" s="132" t="s">
        <v>71</v>
      </c>
      <c r="J13" s="178" t="s">
        <v>288</v>
      </c>
      <c r="K13" s="13" t="s">
        <v>293</v>
      </c>
      <c r="L13" s="178"/>
      <c r="M13" s="179">
        <v>4</v>
      </c>
      <c r="N13" s="179">
        <v>4</v>
      </c>
      <c r="O13" s="180" t="str">
        <f t="shared" si="0"/>
        <v>Significant</v>
      </c>
      <c r="P13" s="178" t="s">
        <v>277</v>
      </c>
      <c r="Q13" s="179">
        <v>4</v>
      </c>
      <c r="R13" s="181">
        <v>4</v>
      </c>
      <c r="S13" s="182" t="str">
        <f t="shared" si="1"/>
        <v>Significant</v>
      </c>
      <c r="T13" s="177"/>
      <c r="U13" s="187"/>
      <c r="V13" s="15"/>
      <c r="W13" s="15" t="s">
        <v>42</v>
      </c>
      <c r="X13" s="186">
        <v>42913</v>
      </c>
    </row>
    <row r="14" spans="1:24" ht="55.2" x14ac:dyDescent="0.3">
      <c r="A14" s="184" t="s">
        <v>365</v>
      </c>
      <c r="B14" s="185">
        <v>46</v>
      </c>
      <c r="C14" s="177" t="s">
        <v>233</v>
      </c>
      <c r="D14" s="178" t="s">
        <v>84</v>
      </c>
      <c r="E14" s="178" t="s">
        <v>244</v>
      </c>
      <c r="F14" s="132"/>
      <c r="G14" s="132"/>
      <c r="H14" s="132"/>
      <c r="I14" s="132" t="s">
        <v>71</v>
      </c>
      <c r="J14" s="178" t="s">
        <v>324</v>
      </c>
      <c r="K14" s="13" t="s">
        <v>130</v>
      </c>
      <c r="L14" s="178" t="s">
        <v>245</v>
      </c>
      <c r="M14" s="179">
        <v>5</v>
      </c>
      <c r="N14" s="179">
        <v>2</v>
      </c>
      <c r="O14" s="180" t="str">
        <f>Toimenpide(M14,N14)</f>
        <v>Moderate</v>
      </c>
      <c r="P14" s="178" t="s">
        <v>295</v>
      </c>
      <c r="Q14" s="194">
        <v>5</v>
      </c>
      <c r="R14" s="181">
        <v>1</v>
      </c>
      <c r="S14" s="182" t="str">
        <f>Toimenpide(Q14,R14)</f>
        <v>Minor</v>
      </c>
      <c r="T14" s="177"/>
      <c r="U14" s="175"/>
      <c r="V14" s="15" t="s">
        <v>42</v>
      </c>
      <c r="W14" s="15" t="s">
        <v>42</v>
      </c>
      <c r="X14" s="186">
        <v>42913</v>
      </c>
    </row>
    <row r="15" spans="1:24" x14ac:dyDescent="0.3">
      <c r="A15" s="30"/>
      <c r="B15" s="30"/>
      <c r="C15" s="12"/>
      <c r="D15" s="13"/>
      <c r="E15" s="13"/>
      <c r="F15" s="13"/>
      <c r="G15" s="13"/>
      <c r="H15" s="13"/>
      <c r="I15" s="13"/>
      <c r="J15" s="13"/>
      <c r="K15" s="13"/>
      <c r="L15" s="13"/>
      <c r="M15" s="14"/>
      <c r="N15" s="14"/>
      <c r="O15" s="14"/>
      <c r="P15" s="13"/>
      <c r="Q15" s="13"/>
      <c r="R15" s="15"/>
      <c r="S15" s="15"/>
      <c r="T15" s="12"/>
      <c r="U15" s="16"/>
      <c r="V15" s="16"/>
      <c r="W15" s="16"/>
    </row>
    <row r="16" spans="1:24" x14ac:dyDescent="0.3">
      <c r="A16" s="30"/>
      <c r="B16" s="30"/>
      <c r="C16" s="12"/>
      <c r="D16" s="13"/>
      <c r="E16" s="13"/>
      <c r="F16" s="13"/>
      <c r="G16" s="13"/>
      <c r="H16" s="13"/>
      <c r="I16" s="13"/>
      <c r="J16" s="13"/>
      <c r="K16" s="13"/>
      <c r="L16" s="13"/>
      <c r="M16" s="14"/>
      <c r="N16" s="14"/>
      <c r="O16" s="14"/>
      <c r="P16" s="13"/>
      <c r="Q16" s="13"/>
      <c r="R16" s="15"/>
      <c r="S16" s="15"/>
      <c r="T16" s="12"/>
      <c r="U16" s="16"/>
      <c r="V16" s="16"/>
      <c r="W16" s="16"/>
    </row>
    <row r="17" spans="1:23" x14ac:dyDescent="0.3">
      <c r="A17" s="30"/>
      <c r="B17" s="30"/>
      <c r="C17" s="12"/>
      <c r="D17" s="13"/>
      <c r="E17" s="13"/>
      <c r="F17" s="13"/>
      <c r="G17" s="13"/>
      <c r="H17" s="13"/>
      <c r="I17" s="13"/>
      <c r="J17" s="13"/>
      <c r="K17" s="13"/>
      <c r="L17" s="13"/>
      <c r="M17" s="14"/>
      <c r="N17" s="14"/>
      <c r="O17" s="14"/>
      <c r="P17" s="23"/>
      <c r="Q17" s="13"/>
      <c r="R17" s="15"/>
      <c r="S17" s="15"/>
      <c r="T17" s="12"/>
      <c r="U17" s="16"/>
      <c r="V17" s="16"/>
      <c r="W17" s="16"/>
    </row>
    <row r="18" spans="1:23" x14ac:dyDescent="0.3">
      <c r="A18" s="30"/>
      <c r="B18" s="30"/>
      <c r="C18" s="12"/>
      <c r="D18" s="13"/>
      <c r="E18" s="13"/>
      <c r="F18" s="13"/>
      <c r="G18" s="13"/>
      <c r="H18" s="13"/>
      <c r="I18" s="13"/>
      <c r="J18" s="13"/>
      <c r="K18" s="13"/>
      <c r="L18" s="13"/>
      <c r="M18" s="14"/>
      <c r="N18" s="14"/>
      <c r="O18" s="14"/>
      <c r="P18" s="13"/>
      <c r="Q18" s="13"/>
      <c r="R18" s="15"/>
      <c r="S18" s="15"/>
      <c r="T18" s="12"/>
      <c r="U18" s="16"/>
      <c r="V18" s="16"/>
      <c r="W18" s="16"/>
    </row>
    <row r="19" spans="1:23" x14ac:dyDescent="0.3">
      <c r="A19" s="30"/>
      <c r="B19" s="30"/>
      <c r="C19" s="12"/>
      <c r="D19" s="13"/>
      <c r="E19" s="13"/>
      <c r="F19" s="13"/>
      <c r="G19" s="13"/>
      <c r="H19" s="13"/>
      <c r="I19" s="13"/>
      <c r="J19" s="13"/>
      <c r="K19" s="13"/>
      <c r="L19" s="13"/>
      <c r="M19" s="14"/>
      <c r="N19" s="14"/>
      <c r="O19" s="14"/>
      <c r="P19" s="19"/>
      <c r="Q19" s="13"/>
      <c r="R19" s="15"/>
      <c r="S19" s="15"/>
      <c r="T19" s="12"/>
      <c r="U19" s="16"/>
      <c r="V19" s="16"/>
      <c r="W19" s="16"/>
    </row>
    <row r="20" spans="1:23" x14ac:dyDescent="0.3">
      <c r="A20" s="30"/>
      <c r="B20" s="30"/>
      <c r="C20" s="12"/>
      <c r="D20" s="13"/>
      <c r="E20" s="13"/>
      <c r="F20" s="13"/>
      <c r="G20" s="13"/>
      <c r="H20" s="13"/>
      <c r="I20" s="13"/>
      <c r="J20" s="13"/>
      <c r="K20" s="13"/>
      <c r="L20" s="13"/>
      <c r="M20" s="14"/>
      <c r="N20" s="14"/>
      <c r="O20" s="14"/>
      <c r="P20" s="13"/>
      <c r="Q20" s="13"/>
      <c r="R20" s="15"/>
      <c r="S20" s="15"/>
      <c r="T20" s="12"/>
      <c r="U20" s="16"/>
      <c r="V20" s="16"/>
      <c r="W20" s="16"/>
    </row>
    <row r="21" spans="1:23" x14ac:dyDescent="0.3">
      <c r="A21" s="30"/>
      <c r="B21" s="30"/>
      <c r="C21" s="12"/>
      <c r="D21" s="13"/>
      <c r="E21" s="13"/>
      <c r="F21" s="13"/>
      <c r="G21" s="13"/>
      <c r="H21" s="13"/>
      <c r="I21" s="13"/>
      <c r="J21" s="13"/>
      <c r="K21" s="13"/>
      <c r="L21" s="13"/>
      <c r="M21" s="14"/>
      <c r="N21" s="14"/>
      <c r="O21" s="14"/>
      <c r="P21" s="13"/>
      <c r="Q21" s="13"/>
      <c r="R21" s="15"/>
      <c r="S21" s="15"/>
      <c r="T21" s="12"/>
      <c r="U21" s="16"/>
      <c r="V21" s="16"/>
      <c r="W21" s="16"/>
    </row>
    <row r="22" spans="1:23" x14ac:dyDescent="0.3">
      <c r="A22" s="30"/>
      <c r="B22" s="30"/>
      <c r="C22" s="12"/>
      <c r="D22" s="13"/>
      <c r="E22" s="13"/>
      <c r="F22" s="13"/>
      <c r="G22" s="13"/>
      <c r="H22" s="13"/>
      <c r="I22" s="13"/>
      <c r="J22" s="13"/>
      <c r="K22" s="13"/>
      <c r="L22" s="13"/>
      <c r="M22" s="14"/>
      <c r="N22" s="14"/>
      <c r="O22" s="14"/>
      <c r="P22" s="13"/>
      <c r="Q22" s="13"/>
      <c r="R22" s="15"/>
      <c r="S22" s="15"/>
      <c r="T22" s="12"/>
      <c r="U22" s="16"/>
      <c r="V22" s="16"/>
      <c r="W22" s="16"/>
    </row>
    <row r="23" spans="1:23" x14ac:dyDescent="0.3">
      <c r="A23" s="30"/>
      <c r="B23" s="30"/>
      <c r="C23" s="12"/>
      <c r="D23" s="13"/>
      <c r="E23" s="13"/>
      <c r="F23" s="13"/>
      <c r="G23" s="13"/>
      <c r="H23" s="13"/>
      <c r="I23" s="13"/>
      <c r="J23" s="13"/>
      <c r="K23" s="13"/>
      <c r="L23" s="13"/>
      <c r="M23" s="14"/>
      <c r="N23" s="14"/>
      <c r="O23" s="14"/>
      <c r="P23" s="13"/>
      <c r="Q23" s="13"/>
      <c r="R23" s="15"/>
      <c r="S23" s="15"/>
      <c r="T23" s="12"/>
      <c r="U23" s="16"/>
      <c r="V23" s="16"/>
      <c r="W23" s="16"/>
    </row>
    <row r="24" spans="1:23" x14ac:dyDescent="0.3">
      <c r="A24" s="30"/>
      <c r="B24" s="30"/>
      <c r="C24" s="12"/>
      <c r="D24" s="13"/>
      <c r="E24" s="13"/>
      <c r="F24" s="13"/>
      <c r="G24" s="13"/>
      <c r="H24" s="13"/>
      <c r="I24" s="13"/>
      <c r="J24" s="13"/>
      <c r="K24" s="13"/>
      <c r="L24" s="13"/>
      <c r="M24" s="14"/>
      <c r="N24" s="14"/>
      <c r="O24" s="14"/>
      <c r="P24" s="13"/>
      <c r="Q24" s="13"/>
      <c r="R24" s="15"/>
      <c r="S24" s="15"/>
      <c r="T24" s="12"/>
      <c r="U24" s="16"/>
      <c r="V24" s="16"/>
      <c r="W24" s="16"/>
    </row>
    <row r="25" spans="1:23" x14ac:dyDescent="0.3">
      <c r="A25" s="30"/>
      <c r="B25" s="30"/>
      <c r="C25" s="12"/>
      <c r="D25" s="13"/>
      <c r="E25" s="13"/>
      <c r="F25" s="13"/>
      <c r="G25" s="13"/>
      <c r="H25" s="13"/>
      <c r="I25" s="13"/>
      <c r="J25" s="13"/>
      <c r="K25" s="13"/>
      <c r="L25" s="13"/>
      <c r="M25" s="14"/>
      <c r="N25" s="14"/>
      <c r="O25" s="14"/>
      <c r="P25" s="13"/>
      <c r="Q25" s="13"/>
      <c r="R25" s="15"/>
      <c r="S25" s="15"/>
      <c r="T25" s="12"/>
      <c r="U25" s="16"/>
      <c r="V25" s="16"/>
      <c r="W25" s="16"/>
    </row>
    <row r="26" spans="1:23" x14ac:dyDescent="0.3">
      <c r="A26" s="30"/>
      <c r="B26" s="30"/>
      <c r="C26" s="12"/>
      <c r="D26" s="13"/>
      <c r="E26" s="13"/>
      <c r="F26" s="13"/>
      <c r="G26" s="13"/>
      <c r="H26" s="13"/>
      <c r="I26" s="13"/>
      <c r="J26" s="13"/>
      <c r="K26" s="13"/>
      <c r="L26" s="13"/>
      <c r="M26" s="14"/>
      <c r="N26" s="14"/>
      <c r="O26" s="14"/>
      <c r="P26" s="13"/>
      <c r="Q26" s="13"/>
      <c r="R26" s="15"/>
      <c r="S26" s="15"/>
      <c r="T26" s="12"/>
      <c r="U26" s="16"/>
      <c r="V26" s="16"/>
      <c r="W26" s="16"/>
    </row>
    <row r="27" spans="1:23" x14ac:dyDescent="0.3">
      <c r="A27" s="30"/>
      <c r="B27" s="30"/>
      <c r="C27" s="12"/>
      <c r="D27" s="13"/>
      <c r="E27" s="13"/>
      <c r="F27" s="13"/>
      <c r="G27" s="13"/>
      <c r="H27" s="13"/>
      <c r="I27" s="13"/>
      <c r="J27" s="13"/>
      <c r="K27" s="13"/>
      <c r="L27" s="13"/>
      <c r="M27" s="14"/>
      <c r="N27" s="14"/>
      <c r="O27" s="14"/>
      <c r="P27" s="13"/>
      <c r="Q27" s="13"/>
      <c r="R27" s="15"/>
      <c r="S27" s="15"/>
      <c r="T27" s="12"/>
      <c r="U27" s="16"/>
      <c r="V27" s="16"/>
      <c r="W27" s="16"/>
    </row>
    <row r="28" spans="1:23" x14ac:dyDescent="0.3">
      <c r="A28" s="30"/>
      <c r="B28" s="30"/>
      <c r="C28" s="12"/>
      <c r="D28" s="13"/>
      <c r="E28" s="13"/>
      <c r="F28" s="13"/>
      <c r="G28" s="13"/>
      <c r="H28" s="13"/>
      <c r="I28" s="13"/>
      <c r="J28" s="13"/>
      <c r="K28" s="13"/>
      <c r="L28" s="13"/>
      <c r="M28" s="14"/>
      <c r="N28" s="14"/>
      <c r="O28" s="14"/>
      <c r="P28" s="13"/>
      <c r="Q28" s="13"/>
      <c r="R28" s="15"/>
      <c r="S28" s="15"/>
      <c r="T28" s="12"/>
      <c r="U28" s="16"/>
      <c r="V28" s="16"/>
      <c r="W28" s="16"/>
    </row>
    <row r="29" spans="1:23" x14ac:dyDescent="0.3">
      <c r="A29" s="30"/>
      <c r="B29" s="30"/>
      <c r="C29" s="12"/>
      <c r="D29" s="13"/>
      <c r="E29" s="13"/>
      <c r="F29" s="13"/>
      <c r="G29" s="13"/>
      <c r="H29" s="13"/>
      <c r="I29" s="13"/>
      <c r="J29" s="13"/>
      <c r="K29" s="13"/>
      <c r="L29" s="13"/>
      <c r="M29" s="14"/>
      <c r="N29" s="14"/>
      <c r="O29" s="14"/>
      <c r="P29" s="13"/>
      <c r="Q29" s="13"/>
      <c r="R29" s="15"/>
      <c r="S29" s="15"/>
      <c r="T29" s="12"/>
      <c r="U29" s="16"/>
      <c r="V29" s="16"/>
      <c r="W29" s="16"/>
    </row>
    <row r="30" spans="1:23" x14ac:dyDescent="0.3">
      <c r="A30" s="30"/>
      <c r="B30" s="30"/>
      <c r="C30" s="12"/>
      <c r="D30" s="13"/>
      <c r="E30" s="13"/>
      <c r="F30" s="13"/>
      <c r="G30" s="13"/>
      <c r="H30" s="13"/>
      <c r="I30" s="13"/>
      <c r="J30" s="13"/>
      <c r="K30" s="13"/>
      <c r="L30" s="13"/>
      <c r="M30" s="14"/>
      <c r="N30" s="14"/>
      <c r="O30" s="14"/>
      <c r="P30" s="13"/>
      <c r="Q30" s="13"/>
      <c r="R30" s="15"/>
      <c r="S30" s="15"/>
      <c r="T30" s="12"/>
      <c r="U30" s="16"/>
      <c r="V30" s="16"/>
      <c r="W30" s="16"/>
    </row>
    <row r="31" spans="1:23" x14ac:dyDescent="0.3">
      <c r="A31" s="30"/>
      <c r="B31" s="30"/>
      <c r="C31" s="12"/>
      <c r="D31" s="13"/>
      <c r="E31" s="13"/>
      <c r="F31" s="13"/>
      <c r="G31" s="13"/>
      <c r="H31" s="13"/>
      <c r="I31" s="13"/>
      <c r="J31" s="13"/>
      <c r="K31" s="13"/>
      <c r="L31" s="13"/>
      <c r="M31" s="14"/>
      <c r="N31" s="14"/>
      <c r="O31" s="14"/>
      <c r="P31" s="36"/>
      <c r="Q31" s="13"/>
      <c r="R31" s="15"/>
      <c r="S31" s="15"/>
      <c r="T31" s="12"/>
      <c r="U31" s="16"/>
      <c r="V31" s="16"/>
      <c r="W31" s="16"/>
    </row>
    <row r="32" spans="1:23" x14ac:dyDescent="0.3">
      <c r="A32" s="30"/>
      <c r="B32" s="30"/>
      <c r="C32" s="12"/>
      <c r="D32" s="13"/>
      <c r="E32" s="13"/>
      <c r="F32" s="13"/>
      <c r="G32" s="13"/>
      <c r="H32" s="13"/>
      <c r="I32" s="13"/>
      <c r="J32" s="13"/>
      <c r="K32" s="13"/>
      <c r="L32" s="13"/>
      <c r="M32" s="14"/>
      <c r="N32" s="14"/>
      <c r="O32" s="14"/>
      <c r="P32" s="13"/>
      <c r="Q32" s="13"/>
      <c r="R32" s="15"/>
      <c r="S32" s="15"/>
      <c r="T32" s="12"/>
      <c r="U32" s="16"/>
      <c r="V32" s="16"/>
      <c r="W32" s="16"/>
    </row>
    <row r="33" spans="1:23" x14ac:dyDescent="0.3">
      <c r="A33" s="30"/>
      <c r="B33" s="30"/>
      <c r="C33" s="12"/>
      <c r="D33" s="13"/>
      <c r="E33" s="13"/>
      <c r="F33" s="13"/>
      <c r="G33" s="13"/>
      <c r="H33" s="13"/>
      <c r="I33" s="13"/>
      <c r="J33" s="13"/>
      <c r="K33" s="13"/>
      <c r="L33" s="13"/>
      <c r="M33" s="14"/>
      <c r="N33" s="14"/>
      <c r="O33" s="14"/>
      <c r="P33" s="13"/>
      <c r="Q33" s="13"/>
      <c r="R33" s="15"/>
      <c r="S33" s="15"/>
      <c r="T33" s="12"/>
      <c r="U33" s="16"/>
      <c r="V33" s="16"/>
      <c r="W33" s="16"/>
    </row>
    <row r="34" spans="1:23" x14ac:dyDescent="0.3">
      <c r="A34" s="30"/>
      <c r="B34" s="30"/>
      <c r="C34" s="12"/>
      <c r="D34" s="13"/>
      <c r="E34" s="13"/>
      <c r="F34" s="13"/>
      <c r="G34" s="13"/>
      <c r="H34" s="13"/>
      <c r="I34" s="13"/>
      <c r="J34" s="13"/>
      <c r="K34" s="13"/>
      <c r="L34" s="13"/>
      <c r="M34" s="14"/>
      <c r="N34" s="14"/>
      <c r="O34" s="14"/>
      <c r="P34" s="13"/>
      <c r="Q34" s="13"/>
      <c r="R34" s="15"/>
      <c r="S34" s="15"/>
      <c r="T34" s="12"/>
      <c r="U34" s="16"/>
      <c r="V34" s="16"/>
      <c r="W34" s="16"/>
    </row>
    <row r="35" spans="1:23" x14ac:dyDescent="0.3">
      <c r="A35" s="30"/>
      <c r="B35" s="30"/>
      <c r="C35" s="12"/>
      <c r="D35" s="13"/>
      <c r="E35" s="13"/>
      <c r="F35" s="13"/>
      <c r="G35" s="13"/>
      <c r="H35" s="13"/>
      <c r="I35" s="13"/>
      <c r="J35" s="13"/>
      <c r="K35" s="13"/>
      <c r="L35" s="13"/>
      <c r="M35" s="14"/>
      <c r="N35" s="14"/>
      <c r="O35" s="14"/>
      <c r="P35" s="13"/>
      <c r="Q35" s="13"/>
      <c r="R35" s="15"/>
      <c r="S35" s="15"/>
      <c r="T35" s="12"/>
      <c r="U35" s="16"/>
      <c r="V35" s="16"/>
      <c r="W35" s="16"/>
    </row>
    <row r="36" spans="1:23" x14ac:dyDescent="0.3">
      <c r="A36" s="30"/>
      <c r="B36" s="30"/>
      <c r="C36" s="12"/>
      <c r="D36" s="13"/>
      <c r="E36" s="13"/>
      <c r="F36" s="13"/>
      <c r="G36" s="13"/>
      <c r="H36" s="13"/>
      <c r="I36" s="13"/>
      <c r="J36" s="13"/>
      <c r="K36" s="13"/>
      <c r="L36" s="13"/>
      <c r="M36" s="14"/>
      <c r="N36" s="14"/>
      <c r="O36" s="14"/>
      <c r="P36" s="13"/>
      <c r="Q36" s="13"/>
      <c r="R36" s="15"/>
      <c r="S36" s="15"/>
      <c r="T36" s="12"/>
      <c r="U36" s="16"/>
      <c r="V36" s="16"/>
      <c r="W36" s="16"/>
    </row>
    <row r="37" spans="1:23" x14ac:dyDescent="0.3">
      <c r="A37" s="30"/>
      <c r="B37" s="30"/>
      <c r="C37" s="12"/>
      <c r="D37" s="13"/>
      <c r="E37" s="13"/>
      <c r="F37" s="13"/>
      <c r="G37" s="13"/>
      <c r="H37" s="13"/>
      <c r="I37" s="13"/>
      <c r="J37" s="13"/>
      <c r="K37" s="13"/>
      <c r="L37" s="13"/>
      <c r="M37" s="14"/>
      <c r="N37" s="14"/>
      <c r="O37" s="14"/>
      <c r="P37" s="13"/>
      <c r="Q37" s="13"/>
      <c r="R37" s="15"/>
      <c r="S37" s="15"/>
      <c r="T37" s="12"/>
      <c r="U37" s="16"/>
      <c r="V37" s="16"/>
      <c r="W37" s="16"/>
    </row>
    <row r="38" spans="1:23" x14ac:dyDescent="0.3">
      <c r="A38" s="30"/>
      <c r="B38" s="30"/>
      <c r="C38" s="12"/>
      <c r="D38" s="13"/>
      <c r="E38" s="13"/>
      <c r="F38" s="13"/>
      <c r="G38" s="13"/>
      <c r="H38" s="13"/>
      <c r="I38" s="13"/>
      <c r="J38" s="13"/>
      <c r="K38" s="13"/>
      <c r="L38" s="13"/>
      <c r="M38" s="14"/>
      <c r="N38" s="14"/>
      <c r="O38" s="14"/>
      <c r="P38" s="13"/>
      <c r="Q38" s="13"/>
      <c r="R38" s="15"/>
      <c r="S38" s="15"/>
      <c r="T38" s="12"/>
      <c r="U38" s="16"/>
      <c r="V38" s="16"/>
      <c r="W38" s="16"/>
    </row>
    <row r="39" spans="1:23" x14ac:dyDescent="0.3">
      <c r="A39" s="30"/>
      <c r="B39" s="30"/>
      <c r="C39" s="12"/>
      <c r="D39" s="17"/>
      <c r="E39" s="13"/>
      <c r="F39" s="13"/>
      <c r="G39" s="13"/>
      <c r="H39" s="13"/>
      <c r="I39" s="13"/>
      <c r="J39" s="13"/>
      <c r="K39" s="13"/>
      <c r="L39" s="13"/>
      <c r="M39" s="14"/>
      <c r="N39" s="14"/>
      <c r="O39" s="14"/>
      <c r="P39" s="13"/>
      <c r="Q39" s="13"/>
      <c r="R39" s="15"/>
      <c r="S39" s="15"/>
      <c r="T39" s="12"/>
      <c r="U39" s="16"/>
      <c r="V39" s="16"/>
      <c r="W39" s="16"/>
    </row>
    <row r="40" spans="1:23" x14ac:dyDescent="0.3">
      <c r="A40" s="30"/>
      <c r="B40" s="30"/>
      <c r="C40" s="12"/>
      <c r="D40" s="17"/>
      <c r="E40" s="13"/>
      <c r="F40" s="13"/>
      <c r="G40" s="13"/>
      <c r="H40" s="13"/>
      <c r="I40" s="13"/>
      <c r="J40" s="13"/>
      <c r="K40" s="13"/>
      <c r="L40" s="13"/>
      <c r="M40" s="14"/>
      <c r="N40" s="14"/>
      <c r="O40" s="14"/>
      <c r="P40" s="13"/>
      <c r="Q40" s="13"/>
      <c r="R40" s="15"/>
      <c r="S40" s="15"/>
      <c r="T40" s="12"/>
      <c r="U40" s="16"/>
      <c r="V40" s="16"/>
      <c r="W40" s="16"/>
    </row>
    <row r="41" spans="1:23" x14ac:dyDescent="0.3">
      <c r="A41" s="30"/>
      <c r="B41" s="30"/>
      <c r="C41" s="12"/>
      <c r="D41" s="13"/>
      <c r="E41" s="13"/>
      <c r="F41" s="13"/>
      <c r="G41" s="13"/>
      <c r="H41" s="13"/>
      <c r="I41" s="13"/>
      <c r="J41" s="13"/>
      <c r="K41" s="13"/>
      <c r="L41" s="13"/>
      <c r="M41" s="14"/>
      <c r="N41" s="14"/>
      <c r="O41" s="14"/>
      <c r="P41" s="13"/>
      <c r="Q41" s="13"/>
      <c r="R41" s="15"/>
      <c r="S41" s="15"/>
      <c r="T41" s="12"/>
      <c r="U41" s="16"/>
      <c r="V41" s="16"/>
      <c r="W41" s="16"/>
    </row>
    <row r="42" spans="1:23" x14ac:dyDescent="0.3">
      <c r="A42" s="30"/>
      <c r="B42" s="30"/>
      <c r="C42" s="12"/>
      <c r="D42" s="13"/>
      <c r="E42" s="13"/>
      <c r="F42" s="13"/>
      <c r="G42" s="13"/>
      <c r="H42" s="13"/>
      <c r="I42" s="13"/>
      <c r="J42" s="13"/>
      <c r="K42" s="13"/>
      <c r="L42" s="13"/>
      <c r="M42" s="14"/>
      <c r="N42" s="14"/>
      <c r="O42" s="14"/>
      <c r="P42" s="13"/>
      <c r="Q42" s="13"/>
      <c r="R42" s="15"/>
      <c r="S42" s="15"/>
      <c r="T42" s="12"/>
      <c r="U42" s="16"/>
      <c r="V42" s="16"/>
      <c r="W42" s="16"/>
    </row>
    <row r="43" spans="1:23" x14ac:dyDescent="0.3">
      <c r="A43" s="30"/>
      <c r="B43" s="30"/>
      <c r="C43" s="12"/>
      <c r="D43" s="17"/>
      <c r="E43" s="13"/>
      <c r="F43" s="13"/>
      <c r="G43" s="13"/>
      <c r="H43" s="13"/>
      <c r="I43" s="13"/>
      <c r="J43" s="13"/>
      <c r="K43" s="13"/>
      <c r="L43" s="13"/>
      <c r="M43" s="14"/>
      <c r="N43" s="14"/>
      <c r="O43" s="14"/>
      <c r="P43" s="13"/>
      <c r="Q43" s="13"/>
      <c r="R43" s="15"/>
      <c r="S43" s="15"/>
      <c r="T43" s="12"/>
      <c r="U43" s="16"/>
      <c r="V43" s="16"/>
      <c r="W43" s="16"/>
    </row>
    <row r="44" spans="1:23" x14ac:dyDescent="0.3">
      <c r="A44" s="30"/>
      <c r="B44" s="30"/>
      <c r="C44" s="12"/>
      <c r="D44" s="13"/>
      <c r="E44" s="13"/>
      <c r="F44" s="13"/>
      <c r="G44" s="13"/>
      <c r="H44" s="13"/>
      <c r="I44" s="13"/>
      <c r="J44" s="13"/>
      <c r="K44" s="13"/>
      <c r="L44" s="13"/>
      <c r="M44" s="14"/>
      <c r="N44" s="14"/>
      <c r="O44" s="14"/>
      <c r="P44" s="13"/>
      <c r="Q44" s="13"/>
      <c r="R44" s="15"/>
      <c r="S44" s="15"/>
      <c r="T44" s="12"/>
      <c r="U44" s="16"/>
      <c r="V44" s="16"/>
      <c r="W44" s="16"/>
    </row>
    <row r="45" spans="1:23" x14ac:dyDescent="0.3">
      <c r="A45" s="30"/>
      <c r="B45" s="30"/>
      <c r="C45" s="12"/>
      <c r="D45" s="13"/>
      <c r="E45" s="13"/>
      <c r="F45" s="13"/>
      <c r="G45" s="13"/>
      <c r="H45" s="13"/>
      <c r="I45" s="13"/>
      <c r="J45" s="13"/>
      <c r="K45" s="13"/>
      <c r="L45" s="13"/>
      <c r="M45" s="14"/>
      <c r="N45" s="14"/>
      <c r="O45" s="14"/>
      <c r="P45" s="13"/>
      <c r="Q45" s="13"/>
      <c r="R45" s="15"/>
      <c r="S45" s="15"/>
      <c r="T45" s="12"/>
      <c r="U45" s="16"/>
      <c r="V45" s="16"/>
      <c r="W45" s="16"/>
    </row>
    <row r="46" spans="1:23" x14ac:dyDescent="0.3">
      <c r="A46" s="30"/>
      <c r="B46" s="30"/>
      <c r="C46" s="12"/>
      <c r="D46" s="13"/>
      <c r="E46" s="13"/>
      <c r="F46" s="13"/>
      <c r="G46" s="13"/>
      <c r="H46" s="13"/>
      <c r="I46" s="13"/>
      <c r="J46" s="13"/>
      <c r="K46" s="13"/>
      <c r="L46" s="13"/>
      <c r="M46" s="14"/>
      <c r="N46" s="14"/>
      <c r="O46" s="14"/>
      <c r="P46" s="13"/>
      <c r="Q46" s="13"/>
      <c r="R46" s="15"/>
      <c r="S46" s="15"/>
      <c r="T46" s="12"/>
      <c r="U46" s="16"/>
      <c r="V46" s="16"/>
      <c r="W46" s="16"/>
    </row>
    <row r="47" spans="1:23" x14ac:dyDescent="0.3">
      <c r="A47" s="30"/>
      <c r="B47" s="30"/>
      <c r="C47" s="12"/>
      <c r="D47" s="13"/>
      <c r="E47" s="13"/>
      <c r="F47" s="13"/>
      <c r="G47" s="13"/>
      <c r="H47" s="13"/>
      <c r="I47" s="13"/>
      <c r="J47" s="13"/>
      <c r="K47" s="13"/>
      <c r="L47" s="13"/>
      <c r="M47" s="14"/>
      <c r="N47" s="14"/>
      <c r="O47" s="14"/>
      <c r="P47" s="13"/>
      <c r="Q47" s="13"/>
      <c r="R47" s="15"/>
      <c r="S47" s="15"/>
      <c r="T47" s="12"/>
      <c r="U47" s="16"/>
      <c r="V47" s="16"/>
      <c r="W47" s="16"/>
    </row>
    <row r="48" spans="1:23" x14ac:dyDescent="0.3">
      <c r="A48" s="30"/>
      <c r="B48" s="30"/>
      <c r="C48" s="12"/>
      <c r="D48" s="13"/>
      <c r="E48" s="13"/>
      <c r="F48" s="13"/>
      <c r="G48" s="13"/>
      <c r="H48" s="13"/>
      <c r="I48" s="13"/>
      <c r="J48" s="13"/>
      <c r="K48" s="13"/>
      <c r="L48" s="13"/>
      <c r="M48" s="14"/>
      <c r="N48" s="14"/>
      <c r="O48" s="14"/>
      <c r="P48" s="13"/>
      <c r="Q48" s="13"/>
      <c r="R48" s="15"/>
      <c r="S48" s="15"/>
      <c r="T48" s="12"/>
      <c r="U48" s="16"/>
      <c r="V48" s="16"/>
      <c r="W48" s="16"/>
    </row>
    <row r="49" spans="1:23" x14ac:dyDescent="0.3">
      <c r="A49" s="30"/>
      <c r="B49" s="30"/>
      <c r="C49" s="12"/>
      <c r="D49" s="13"/>
      <c r="E49" s="13"/>
      <c r="F49" s="13"/>
      <c r="G49" s="13"/>
      <c r="H49" s="13"/>
      <c r="I49" s="13"/>
      <c r="J49" s="13"/>
      <c r="K49" s="13"/>
      <c r="L49" s="13"/>
      <c r="M49" s="14"/>
      <c r="N49" s="14"/>
      <c r="O49" s="14"/>
      <c r="P49" s="13"/>
      <c r="Q49" s="13"/>
      <c r="R49" s="15"/>
      <c r="S49" s="15"/>
      <c r="T49" s="12"/>
      <c r="U49" s="16"/>
      <c r="V49" s="16"/>
      <c r="W49" s="16"/>
    </row>
    <row r="50" spans="1:23" x14ac:dyDescent="0.3">
      <c r="A50" s="30"/>
      <c r="B50" s="30"/>
      <c r="C50" s="12"/>
      <c r="D50" s="13"/>
      <c r="E50" s="13"/>
      <c r="F50" s="13"/>
      <c r="G50" s="13"/>
      <c r="H50" s="13"/>
      <c r="I50" s="13"/>
      <c r="J50" s="13"/>
      <c r="K50" s="13"/>
      <c r="L50" s="13"/>
      <c r="M50" s="14"/>
      <c r="N50" s="14"/>
      <c r="O50" s="14"/>
      <c r="P50" s="13"/>
      <c r="Q50" s="13"/>
      <c r="R50" s="15"/>
      <c r="S50" s="15"/>
      <c r="T50" s="12"/>
      <c r="U50" s="16"/>
      <c r="V50" s="16"/>
      <c r="W50" s="16"/>
    </row>
    <row r="51" spans="1:23" x14ac:dyDescent="0.3">
      <c r="A51" s="30"/>
      <c r="B51" s="30"/>
      <c r="C51" s="12"/>
      <c r="D51" s="13"/>
      <c r="E51" s="13"/>
      <c r="F51" s="13"/>
      <c r="G51" s="13"/>
      <c r="H51" s="13"/>
      <c r="I51" s="13"/>
      <c r="J51" s="13"/>
      <c r="K51" s="13"/>
      <c r="L51" s="13"/>
      <c r="M51" s="14"/>
      <c r="N51" s="14"/>
      <c r="O51" s="14"/>
      <c r="P51" s="13"/>
      <c r="Q51" s="13"/>
      <c r="R51" s="15"/>
      <c r="S51" s="15"/>
      <c r="T51" s="12"/>
      <c r="U51" s="16"/>
      <c r="V51" s="16"/>
      <c r="W51" s="16"/>
    </row>
    <row r="52" spans="1:23" x14ac:dyDescent="0.3">
      <c r="A52" s="30"/>
      <c r="B52" s="30"/>
      <c r="C52" s="12"/>
      <c r="D52" s="13"/>
      <c r="E52" s="13"/>
      <c r="F52" s="13"/>
      <c r="G52" s="13"/>
      <c r="H52" s="13"/>
      <c r="I52" s="13"/>
      <c r="J52" s="13"/>
      <c r="K52" s="13"/>
      <c r="L52" s="13"/>
      <c r="M52" s="14"/>
      <c r="N52" s="14"/>
      <c r="O52" s="14"/>
      <c r="P52" s="13"/>
      <c r="Q52" s="13"/>
      <c r="R52" s="15"/>
      <c r="S52" s="15"/>
      <c r="T52" s="12"/>
      <c r="U52" s="16"/>
      <c r="V52" s="16"/>
      <c r="W52" s="16"/>
    </row>
    <row r="53" spans="1:23" x14ac:dyDescent="0.3">
      <c r="A53" s="30"/>
      <c r="B53" s="30"/>
      <c r="C53" s="12"/>
      <c r="D53" s="13"/>
      <c r="E53" s="13"/>
      <c r="F53" s="13"/>
      <c r="G53" s="13"/>
      <c r="H53" s="13"/>
      <c r="I53" s="13"/>
      <c r="J53" s="13"/>
      <c r="K53" s="13"/>
      <c r="L53" s="13"/>
      <c r="M53" s="14"/>
      <c r="N53" s="14"/>
      <c r="O53" s="14"/>
      <c r="P53" s="13"/>
      <c r="Q53" s="13"/>
      <c r="R53" s="15"/>
      <c r="S53" s="15"/>
      <c r="T53" s="12"/>
      <c r="U53" s="16"/>
      <c r="V53" s="16"/>
      <c r="W53" s="16"/>
    </row>
    <row r="54" spans="1:23" x14ac:dyDescent="0.3">
      <c r="A54" s="30"/>
      <c r="B54" s="30"/>
      <c r="C54" s="12"/>
      <c r="D54" s="13"/>
      <c r="E54" s="13"/>
      <c r="F54" s="13"/>
      <c r="G54" s="13"/>
      <c r="H54" s="13"/>
      <c r="I54" s="13"/>
      <c r="J54" s="13"/>
      <c r="K54" s="13"/>
      <c r="L54" s="13"/>
      <c r="M54" s="14"/>
      <c r="N54" s="14"/>
      <c r="O54" s="14"/>
      <c r="P54" s="13"/>
      <c r="Q54" s="13"/>
      <c r="R54" s="15"/>
      <c r="S54" s="15"/>
      <c r="T54" s="12"/>
      <c r="U54" s="16"/>
      <c r="V54" s="16"/>
      <c r="W54" s="16"/>
    </row>
    <row r="55" spans="1:23" x14ac:dyDescent="0.3">
      <c r="A55" s="30"/>
      <c r="B55" s="30"/>
      <c r="C55" s="12"/>
      <c r="D55" s="23"/>
      <c r="E55" s="13"/>
      <c r="F55" s="13"/>
      <c r="G55" s="13"/>
      <c r="H55" s="13"/>
      <c r="I55" s="13"/>
      <c r="J55" s="13"/>
      <c r="K55" s="13"/>
      <c r="L55" s="13"/>
      <c r="M55" s="50"/>
      <c r="N55" s="50"/>
      <c r="O55" s="14"/>
      <c r="P55" s="23"/>
      <c r="Q55" s="13"/>
      <c r="R55" s="15"/>
      <c r="S55" s="15"/>
      <c r="T55" s="12"/>
      <c r="U55" s="16"/>
      <c r="V55" s="16"/>
      <c r="W55" s="16"/>
    </row>
    <row r="56" spans="1:23" x14ac:dyDescent="0.3">
      <c r="A56" s="30"/>
      <c r="B56" s="30"/>
      <c r="C56" s="12"/>
      <c r="D56" s="13"/>
      <c r="E56" s="13"/>
      <c r="F56" s="13"/>
      <c r="G56" s="13"/>
      <c r="H56" s="13"/>
      <c r="I56" s="13"/>
      <c r="J56" s="13"/>
      <c r="K56" s="13"/>
      <c r="L56" s="13"/>
      <c r="M56" s="14"/>
      <c r="N56" s="14"/>
      <c r="O56" s="14"/>
      <c r="P56" s="13"/>
      <c r="Q56" s="13"/>
      <c r="R56" s="15"/>
      <c r="S56" s="15"/>
      <c r="T56" s="12"/>
      <c r="U56" s="16"/>
      <c r="V56" s="16"/>
      <c r="W56" s="16"/>
    </row>
    <row r="57" spans="1:23" x14ac:dyDescent="0.3">
      <c r="A57" s="30"/>
      <c r="B57" s="30"/>
      <c r="C57" s="12"/>
      <c r="D57" s="13"/>
      <c r="E57" s="13"/>
      <c r="F57" s="13"/>
      <c r="G57" s="13"/>
      <c r="H57" s="13"/>
      <c r="I57" s="13"/>
      <c r="J57" s="13"/>
      <c r="K57" s="13"/>
      <c r="L57" s="13"/>
      <c r="M57" s="14"/>
      <c r="N57" s="14"/>
      <c r="O57" s="14"/>
      <c r="P57" s="13"/>
      <c r="Q57" s="13"/>
      <c r="R57" s="15"/>
      <c r="S57" s="15"/>
      <c r="T57" s="12"/>
      <c r="U57" s="16"/>
      <c r="V57" s="16"/>
      <c r="W57" s="16"/>
    </row>
    <row r="58" spans="1:23" x14ac:dyDescent="0.3">
      <c r="A58" s="30"/>
      <c r="B58" s="30"/>
      <c r="C58" s="12"/>
      <c r="D58" s="13"/>
      <c r="E58" s="13"/>
      <c r="F58" s="13"/>
      <c r="G58" s="13"/>
      <c r="H58" s="13"/>
      <c r="I58" s="13"/>
      <c r="J58" s="13"/>
      <c r="K58" s="13"/>
      <c r="L58" s="13"/>
      <c r="M58" s="14"/>
      <c r="N58" s="14"/>
      <c r="O58" s="14"/>
      <c r="P58" s="13"/>
      <c r="Q58" s="13"/>
      <c r="R58" s="15"/>
      <c r="S58" s="15"/>
      <c r="T58" s="12"/>
      <c r="U58" s="16"/>
      <c r="V58" s="16"/>
      <c r="W58" s="16"/>
    </row>
    <row r="59" spans="1:23" x14ac:dyDescent="0.3">
      <c r="A59" s="30"/>
      <c r="B59" s="30"/>
      <c r="C59" s="12"/>
      <c r="D59" s="13"/>
      <c r="E59" s="13"/>
      <c r="F59" s="13"/>
      <c r="G59" s="13"/>
      <c r="H59" s="13"/>
      <c r="I59" s="13"/>
      <c r="J59" s="13"/>
      <c r="K59" s="13"/>
      <c r="L59" s="13"/>
      <c r="M59" s="14"/>
      <c r="N59" s="14"/>
      <c r="O59" s="14"/>
      <c r="P59" s="23"/>
      <c r="Q59" s="13"/>
      <c r="R59" s="15"/>
      <c r="S59" s="15"/>
      <c r="T59" s="12"/>
      <c r="U59" s="16"/>
      <c r="V59" s="16"/>
      <c r="W59" s="16"/>
    </row>
    <row r="60" spans="1:23" x14ac:dyDescent="0.3">
      <c r="A60" s="30"/>
      <c r="B60" s="30"/>
      <c r="C60" s="12"/>
      <c r="D60" s="13"/>
      <c r="E60" s="13"/>
      <c r="F60" s="13"/>
      <c r="G60" s="13"/>
      <c r="H60" s="13"/>
      <c r="I60" s="13"/>
      <c r="J60" s="13"/>
      <c r="K60" s="13"/>
      <c r="L60" s="13"/>
      <c r="M60" s="27"/>
      <c r="N60" s="27"/>
      <c r="O60" s="14"/>
      <c r="P60" s="13"/>
      <c r="Q60" s="19"/>
      <c r="R60" s="15"/>
      <c r="S60" s="15"/>
      <c r="T60" s="12"/>
      <c r="U60" s="31"/>
      <c r="V60" s="31"/>
      <c r="W60" s="31"/>
    </row>
    <row r="61" spans="1:23" x14ac:dyDescent="0.3">
      <c r="A61" s="30"/>
      <c r="B61" s="30"/>
      <c r="C61" s="12"/>
      <c r="D61" s="13"/>
      <c r="E61" s="13"/>
      <c r="F61" s="13"/>
      <c r="G61" s="13"/>
      <c r="H61" s="13"/>
      <c r="I61" s="13"/>
      <c r="J61" s="13"/>
      <c r="K61" s="13"/>
      <c r="L61" s="13"/>
      <c r="M61" s="14"/>
      <c r="N61" s="14"/>
      <c r="O61" s="14"/>
      <c r="P61" s="13"/>
      <c r="Q61" s="13"/>
      <c r="R61" s="15"/>
      <c r="S61" s="15"/>
      <c r="T61" s="12"/>
      <c r="U61" s="16"/>
      <c r="V61" s="16"/>
      <c r="W61" s="16"/>
    </row>
    <row r="62" spans="1:23" x14ac:dyDescent="0.3">
      <c r="A62" s="30"/>
      <c r="B62" s="30"/>
      <c r="C62" s="12"/>
      <c r="D62" s="13"/>
      <c r="E62" s="13"/>
      <c r="F62" s="13"/>
      <c r="G62" s="13"/>
      <c r="H62" s="13"/>
      <c r="I62" s="13"/>
      <c r="J62" s="13"/>
      <c r="K62" s="13"/>
      <c r="L62" s="13"/>
      <c r="M62" s="14"/>
      <c r="N62" s="14"/>
      <c r="O62" s="14"/>
      <c r="P62" s="13"/>
      <c r="Q62" s="13"/>
      <c r="R62" s="15"/>
      <c r="S62" s="15"/>
      <c r="T62" s="12"/>
      <c r="U62" s="16"/>
      <c r="V62" s="16"/>
      <c r="W62" s="16"/>
    </row>
    <row r="63" spans="1:23" x14ac:dyDescent="0.3">
      <c r="A63" s="39"/>
      <c r="B63" s="39"/>
      <c r="C63" s="32"/>
      <c r="D63" s="33"/>
      <c r="E63" s="33"/>
      <c r="F63" s="33"/>
      <c r="G63" s="33"/>
      <c r="H63" s="33"/>
      <c r="I63" s="33"/>
      <c r="J63" s="13"/>
      <c r="K63" s="13"/>
      <c r="L63" s="13"/>
      <c r="M63" s="27"/>
      <c r="N63" s="27"/>
      <c r="O63" s="14"/>
      <c r="P63" s="33"/>
      <c r="Q63" s="19"/>
      <c r="R63" s="34"/>
      <c r="S63" s="34"/>
      <c r="T63" s="12"/>
      <c r="U63" s="31"/>
      <c r="V63" s="31"/>
      <c r="W63" s="31"/>
    </row>
    <row r="64" spans="1:23" x14ac:dyDescent="0.3">
      <c r="A64" s="39"/>
      <c r="B64" s="39"/>
      <c r="C64" s="32"/>
      <c r="D64" s="33"/>
      <c r="E64" s="33"/>
      <c r="F64" s="33"/>
      <c r="G64" s="33"/>
      <c r="H64" s="33"/>
      <c r="I64" s="33"/>
      <c r="J64" s="13"/>
      <c r="K64" s="13"/>
      <c r="L64" s="13"/>
      <c r="M64" s="27"/>
      <c r="N64" s="27"/>
      <c r="O64" s="14"/>
      <c r="P64" s="33"/>
      <c r="Q64" s="19"/>
      <c r="R64" s="34"/>
      <c r="S64" s="15"/>
      <c r="T64" s="12"/>
      <c r="U64" s="31"/>
      <c r="V64" s="31"/>
      <c r="W64" s="31"/>
    </row>
    <row r="65" spans="1:23" x14ac:dyDescent="0.3">
      <c r="A65" s="39"/>
      <c r="B65" s="39"/>
      <c r="C65" s="32"/>
      <c r="D65" s="13"/>
      <c r="E65" s="33"/>
      <c r="F65" s="33"/>
      <c r="G65" s="33"/>
      <c r="H65" s="33"/>
      <c r="I65" s="33"/>
      <c r="J65" s="13"/>
      <c r="K65" s="13"/>
      <c r="L65" s="13"/>
      <c r="M65" s="27"/>
      <c r="N65" s="27"/>
      <c r="O65" s="14"/>
      <c r="P65" s="13"/>
      <c r="Q65" s="19"/>
      <c r="R65" s="34"/>
      <c r="S65" s="15"/>
      <c r="T65" s="12"/>
      <c r="U65" s="31"/>
      <c r="V65" s="31"/>
      <c r="W65" s="31"/>
    </row>
    <row r="66" spans="1:23" x14ac:dyDescent="0.3">
      <c r="A66" s="39"/>
      <c r="B66" s="39"/>
      <c r="C66" s="32"/>
      <c r="D66" s="13"/>
      <c r="E66" s="13"/>
      <c r="F66" s="13"/>
      <c r="G66" s="13"/>
      <c r="H66" s="13"/>
      <c r="I66" s="13"/>
      <c r="J66" s="13"/>
      <c r="K66" s="13"/>
      <c r="L66" s="13"/>
      <c r="M66" s="27"/>
      <c r="N66" s="27"/>
      <c r="O66" s="14"/>
      <c r="P66" s="13"/>
      <c r="Q66" s="19"/>
      <c r="R66" s="34"/>
      <c r="S66" s="15"/>
      <c r="T66" s="12"/>
      <c r="U66" s="31"/>
      <c r="V66" s="31"/>
      <c r="W66" s="31"/>
    </row>
    <row r="67" spans="1:23" x14ac:dyDescent="0.3">
      <c r="A67" s="39"/>
      <c r="B67" s="39"/>
      <c r="C67" s="32"/>
      <c r="D67" s="33"/>
      <c r="E67" s="33"/>
      <c r="F67" s="33"/>
      <c r="G67" s="33"/>
      <c r="H67" s="33"/>
      <c r="I67" s="33"/>
      <c r="J67" s="13"/>
      <c r="K67" s="13"/>
      <c r="L67" s="13"/>
      <c r="M67" s="27"/>
      <c r="N67" s="27"/>
      <c r="O67" s="14"/>
      <c r="P67" s="33"/>
      <c r="Q67" s="19"/>
      <c r="R67" s="34"/>
      <c r="S67" s="15"/>
      <c r="T67" s="12"/>
      <c r="U67" s="31"/>
      <c r="V67" s="31"/>
      <c r="W67" s="31"/>
    </row>
    <row r="68" spans="1:23" x14ac:dyDescent="0.3">
      <c r="A68" s="39"/>
      <c r="B68" s="39"/>
      <c r="C68" s="32"/>
      <c r="D68" s="33"/>
      <c r="E68" s="33"/>
      <c r="F68" s="33"/>
      <c r="G68" s="33"/>
      <c r="H68" s="33"/>
      <c r="I68" s="33"/>
      <c r="J68" s="13"/>
      <c r="K68" s="13"/>
      <c r="L68" s="13"/>
      <c r="M68" s="27"/>
      <c r="N68" s="27"/>
      <c r="O68" s="14"/>
      <c r="P68" s="33"/>
      <c r="Q68" s="19"/>
      <c r="R68" s="34"/>
      <c r="S68" s="34"/>
      <c r="T68" s="12"/>
      <c r="U68" s="31"/>
      <c r="V68" s="31"/>
      <c r="W68" s="31"/>
    </row>
    <row r="69" spans="1:23" x14ac:dyDescent="0.3">
      <c r="A69" s="39"/>
      <c r="B69" s="39"/>
      <c r="C69" s="32"/>
      <c r="D69" s="33"/>
      <c r="E69" s="33"/>
      <c r="F69" s="33"/>
      <c r="G69" s="33"/>
      <c r="H69" s="33"/>
      <c r="I69" s="33"/>
      <c r="J69" s="13"/>
      <c r="K69" s="13"/>
      <c r="L69" s="13"/>
      <c r="M69" s="27"/>
      <c r="N69" s="27"/>
      <c r="O69" s="14"/>
      <c r="P69" s="33"/>
      <c r="Q69" s="19"/>
      <c r="R69" s="34"/>
      <c r="S69" s="34"/>
      <c r="T69" s="12"/>
      <c r="U69" s="31"/>
      <c r="V69" s="31"/>
      <c r="W69" s="31"/>
    </row>
    <row r="70" spans="1:23" x14ac:dyDescent="0.3">
      <c r="A70" s="39"/>
      <c r="B70" s="39"/>
      <c r="C70" s="32"/>
      <c r="D70" s="13"/>
      <c r="E70" s="13"/>
      <c r="F70" s="13"/>
      <c r="G70" s="13"/>
      <c r="H70" s="13"/>
      <c r="I70" s="13"/>
      <c r="J70" s="13"/>
      <c r="K70" s="13"/>
      <c r="L70" s="13"/>
      <c r="M70" s="27"/>
      <c r="N70" s="27"/>
      <c r="O70" s="14"/>
      <c r="P70" s="13"/>
      <c r="Q70" s="19"/>
      <c r="R70" s="34"/>
      <c r="S70" s="34"/>
      <c r="T70" s="12"/>
      <c r="U70" s="31"/>
      <c r="V70" s="31"/>
      <c r="W70" s="31"/>
    </row>
    <row r="71" spans="1:23" x14ac:dyDescent="0.3">
      <c r="A71" s="39"/>
      <c r="B71" s="39"/>
      <c r="C71" s="32"/>
      <c r="D71" s="13"/>
      <c r="E71" s="13"/>
      <c r="F71" s="13"/>
      <c r="G71" s="13"/>
      <c r="H71" s="13"/>
      <c r="I71" s="13"/>
      <c r="J71" s="13"/>
      <c r="K71" s="13"/>
      <c r="L71" s="13"/>
      <c r="M71" s="27"/>
      <c r="N71" s="27"/>
      <c r="O71" s="14"/>
      <c r="P71" s="13"/>
      <c r="Q71" s="19"/>
      <c r="R71" s="34"/>
      <c r="S71" s="15"/>
      <c r="T71" s="12"/>
      <c r="U71" s="31"/>
      <c r="V71" s="31"/>
      <c r="W71" s="31"/>
    </row>
    <row r="72" spans="1:23" x14ac:dyDescent="0.3">
      <c r="A72" s="39"/>
      <c r="B72" s="39"/>
      <c r="C72" s="32"/>
      <c r="D72" s="13"/>
      <c r="E72" s="13"/>
      <c r="F72" s="13"/>
      <c r="G72" s="13"/>
      <c r="H72" s="13"/>
      <c r="I72" s="13"/>
      <c r="J72" s="13"/>
      <c r="K72" s="13"/>
      <c r="L72" s="13"/>
      <c r="M72" s="27"/>
      <c r="N72" s="27"/>
      <c r="O72" s="14"/>
      <c r="P72" s="13"/>
      <c r="Q72" s="19"/>
      <c r="R72" s="34"/>
      <c r="S72" s="15"/>
      <c r="T72" s="12"/>
      <c r="U72" s="31"/>
      <c r="V72" s="31"/>
      <c r="W72" s="31"/>
    </row>
    <row r="73" spans="1:23" x14ac:dyDescent="0.3">
      <c r="A73" s="39"/>
      <c r="B73" s="39"/>
      <c r="C73" s="32"/>
      <c r="D73" s="13"/>
      <c r="E73" s="13"/>
      <c r="F73" s="13"/>
      <c r="G73" s="13"/>
      <c r="H73" s="13"/>
      <c r="I73" s="13"/>
      <c r="J73" s="13"/>
      <c r="K73" s="13"/>
      <c r="L73" s="13"/>
      <c r="M73" s="27"/>
      <c r="N73" s="27"/>
      <c r="O73" s="14"/>
      <c r="P73" s="13"/>
      <c r="Q73" s="19"/>
      <c r="R73" s="34"/>
      <c r="S73" s="15"/>
      <c r="T73" s="12"/>
      <c r="U73" s="31"/>
      <c r="V73" s="31"/>
      <c r="W73" s="31"/>
    </row>
    <row r="74" spans="1:23" x14ac:dyDescent="0.3">
      <c r="A74" s="39"/>
      <c r="B74" s="39"/>
      <c r="C74" s="32"/>
      <c r="D74" s="13"/>
      <c r="E74" s="13"/>
      <c r="F74" s="13"/>
      <c r="G74" s="13"/>
      <c r="H74" s="13"/>
      <c r="I74" s="13"/>
      <c r="J74" s="13"/>
      <c r="K74" s="13"/>
      <c r="L74" s="13"/>
      <c r="M74" s="27"/>
      <c r="N74" s="27"/>
      <c r="O74" s="14"/>
      <c r="P74" s="13"/>
      <c r="Q74" s="19"/>
      <c r="R74" s="15"/>
      <c r="S74" s="15"/>
      <c r="T74" s="12"/>
      <c r="U74" s="31"/>
      <c r="V74" s="31"/>
      <c r="W74" s="31"/>
    </row>
    <row r="75" spans="1:23" x14ac:dyDescent="0.3">
      <c r="A75" s="39"/>
      <c r="B75" s="39"/>
      <c r="C75" s="32"/>
      <c r="D75" s="33"/>
      <c r="E75" s="33"/>
      <c r="F75" s="33"/>
      <c r="G75" s="33"/>
      <c r="H75" s="33"/>
      <c r="I75" s="33"/>
      <c r="J75" s="13"/>
      <c r="K75" s="13"/>
      <c r="L75" s="13"/>
      <c r="M75" s="27"/>
      <c r="N75" s="27"/>
      <c r="O75" s="14"/>
      <c r="P75" s="33"/>
      <c r="Q75" s="19"/>
      <c r="R75" s="34"/>
      <c r="S75" s="15"/>
      <c r="T75" s="12"/>
      <c r="U75" s="31"/>
      <c r="V75" s="31"/>
      <c r="W75" s="31"/>
    </row>
    <row r="76" spans="1:23" x14ac:dyDescent="0.3">
      <c r="A76" s="39"/>
      <c r="B76" s="39"/>
      <c r="C76" s="32"/>
      <c r="D76" s="33"/>
      <c r="E76" s="33"/>
      <c r="F76" s="33"/>
      <c r="G76" s="33"/>
      <c r="H76" s="33"/>
      <c r="I76" s="33"/>
      <c r="J76" s="13"/>
      <c r="K76" s="13"/>
      <c r="L76" s="13"/>
      <c r="M76" s="27"/>
      <c r="N76" s="27"/>
      <c r="O76" s="14"/>
      <c r="P76" s="33"/>
      <c r="Q76" s="19"/>
      <c r="R76" s="34"/>
      <c r="S76" s="15"/>
      <c r="T76" s="12"/>
      <c r="U76" s="31"/>
      <c r="V76" s="31"/>
      <c r="W76" s="31"/>
    </row>
    <row r="77" spans="1:23" x14ac:dyDescent="0.3">
      <c r="A77" s="39"/>
      <c r="B77" s="39"/>
      <c r="C77" s="32"/>
      <c r="D77" s="33"/>
      <c r="E77" s="33"/>
      <c r="F77" s="33"/>
      <c r="G77" s="33"/>
      <c r="H77" s="33"/>
      <c r="I77" s="33"/>
      <c r="J77" s="13"/>
      <c r="K77" s="13"/>
      <c r="L77" s="13"/>
      <c r="M77" s="27"/>
      <c r="N77" s="27"/>
      <c r="O77" s="14"/>
      <c r="P77" s="33"/>
      <c r="Q77" s="19"/>
      <c r="R77" s="34"/>
      <c r="S77" s="15"/>
      <c r="T77" s="12"/>
      <c r="U77" s="31"/>
      <c r="V77" s="31"/>
      <c r="W77" s="31"/>
    </row>
    <row r="78" spans="1:23" x14ac:dyDescent="0.3">
      <c r="A78" s="39"/>
      <c r="B78" s="39"/>
      <c r="C78" s="32"/>
      <c r="D78" s="33"/>
      <c r="E78" s="33"/>
      <c r="F78" s="33"/>
      <c r="G78" s="33"/>
      <c r="H78" s="33"/>
      <c r="I78" s="33"/>
      <c r="J78" s="13"/>
      <c r="K78" s="13"/>
      <c r="L78" s="13"/>
      <c r="M78" s="27"/>
      <c r="N78" s="27"/>
      <c r="O78" s="14"/>
      <c r="P78" s="33"/>
      <c r="Q78" s="19"/>
      <c r="R78" s="34"/>
      <c r="S78" s="15"/>
      <c r="T78" s="12"/>
      <c r="U78" s="31"/>
      <c r="V78" s="31"/>
      <c r="W78" s="31"/>
    </row>
    <row r="79" spans="1:23" x14ac:dyDescent="0.3">
      <c r="A79" s="39"/>
      <c r="B79" s="39"/>
      <c r="C79" s="32"/>
      <c r="D79" s="33"/>
      <c r="E79" s="33"/>
      <c r="F79" s="33"/>
      <c r="G79" s="33"/>
      <c r="H79" s="33"/>
      <c r="I79" s="33"/>
      <c r="J79" s="13"/>
      <c r="K79" s="13"/>
      <c r="L79" s="13"/>
      <c r="M79" s="27"/>
      <c r="N79" s="27"/>
      <c r="O79" s="14"/>
      <c r="P79" s="33"/>
      <c r="Q79" s="19"/>
      <c r="R79" s="34"/>
      <c r="S79" s="15"/>
      <c r="T79" s="12"/>
      <c r="U79" s="31"/>
      <c r="V79" s="31"/>
      <c r="W79" s="31"/>
    </row>
    <row r="80" spans="1:23" x14ac:dyDescent="0.3">
      <c r="A80" s="39"/>
      <c r="B80" s="39"/>
      <c r="C80" s="32"/>
      <c r="D80" s="33"/>
      <c r="E80" s="33"/>
      <c r="F80" s="33"/>
      <c r="G80" s="33"/>
      <c r="H80" s="33"/>
      <c r="I80" s="33"/>
      <c r="J80" s="13"/>
      <c r="K80" s="13"/>
      <c r="L80" s="13"/>
      <c r="M80" s="27"/>
      <c r="N80" s="27"/>
      <c r="O80" s="14"/>
      <c r="P80" s="33"/>
      <c r="Q80" s="19"/>
      <c r="R80" s="34"/>
      <c r="S80" s="15"/>
      <c r="T80" s="12"/>
      <c r="U80" s="31"/>
      <c r="V80" s="31"/>
      <c r="W80" s="31"/>
    </row>
    <row r="81" spans="1:23" x14ac:dyDescent="0.3">
      <c r="A81" s="39"/>
      <c r="B81" s="39"/>
      <c r="C81" s="32"/>
      <c r="D81" s="33"/>
      <c r="E81" s="33"/>
      <c r="F81" s="33"/>
      <c r="G81" s="33"/>
      <c r="H81" s="33"/>
      <c r="I81" s="33"/>
      <c r="J81" s="13"/>
      <c r="K81" s="13"/>
      <c r="L81" s="13"/>
      <c r="M81" s="27"/>
      <c r="N81" s="27"/>
      <c r="O81" s="14"/>
      <c r="P81" s="33"/>
      <c r="Q81" s="19"/>
      <c r="R81" s="34"/>
      <c r="S81" s="15"/>
      <c r="T81" s="12"/>
      <c r="U81" s="31"/>
      <c r="V81" s="31"/>
      <c r="W81" s="31"/>
    </row>
    <row r="82" spans="1:23" x14ac:dyDescent="0.3">
      <c r="A82" s="39"/>
      <c r="B82" s="39"/>
      <c r="C82" s="32"/>
      <c r="D82" s="33"/>
      <c r="E82" s="33"/>
      <c r="F82" s="33"/>
      <c r="G82" s="33"/>
      <c r="H82" s="33"/>
      <c r="I82" s="33"/>
      <c r="J82" s="13"/>
      <c r="K82" s="13"/>
      <c r="L82" s="13"/>
      <c r="M82" s="27"/>
      <c r="N82" s="27"/>
      <c r="O82" s="14"/>
      <c r="P82" s="33"/>
      <c r="Q82" s="19"/>
      <c r="R82" s="34"/>
      <c r="S82" s="15"/>
      <c r="T82" s="12"/>
      <c r="U82" s="31"/>
      <c r="V82" s="31"/>
      <c r="W82" s="31"/>
    </row>
    <row r="83" spans="1:23" x14ac:dyDescent="0.3">
      <c r="A83" s="39"/>
      <c r="B83" s="39"/>
      <c r="C83" s="32"/>
      <c r="D83" s="33"/>
      <c r="E83" s="33"/>
      <c r="F83" s="33"/>
      <c r="G83" s="33"/>
      <c r="H83" s="33"/>
      <c r="I83" s="33"/>
      <c r="J83" s="13"/>
      <c r="K83" s="13"/>
      <c r="L83" s="13"/>
      <c r="M83" s="27"/>
      <c r="N83" s="27"/>
      <c r="O83" s="14"/>
      <c r="P83" s="33"/>
      <c r="Q83" s="19"/>
      <c r="R83" s="34"/>
      <c r="S83" s="15"/>
      <c r="T83" s="12"/>
      <c r="U83" s="31"/>
      <c r="V83" s="31"/>
      <c r="W83" s="31"/>
    </row>
    <row r="84" spans="1:23" x14ac:dyDescent="0.3">
      <c r="A84" s="39"/>
      <c r="B84" s="39"/>
      <c r="C84" s="32"/>
      <c r="D84" s="33"/>
      <c r="E84" s="33"/>
      <c r="F84" s="33"/>
      <c r="G84" s="33"/>
      <c r="H84" s="33"/>
      <c r="I84" s="33"/>
      <c r="J84" s="13"/>
      <c r="K84" s="13"/>
      <c r="L84" s="13"/>
      <c r="M84" s="27"/>
      <c r="N84" s="27"/>
      <c r="O84" s="14"/>
      <c r="P84" s="33"/>
      <c r="Q84" s="19"/>
      <c r="R84" s="34"/>
      <c r="S84" s="15"/>
      <c r="T84" s="12"/>
      <c r="U84" s="31"/>
      <c r="V84" s="31"/>
      <c r="W84" s="31"/>
    </row>
    <row r="85" spans="1:23" x14ac:dyDescent="0.3">
      <c r="A85" s="40"/>
      <c r="B85" s="40"/>
      <c r="C85" s="20"/>
      <c r="D85" s="19"/>
      <c r="E85" s="19"/>
      <c r="F85" s="19"/>
      <c r="G85" s="19"/>
      <c r="H85" s="19"/>
      <c r="I85" s="19"/>
      <c r="J85" s="13"/>
      <c r="K85" s="13"/>
      <c r="L85" s="13"/>
      <c r="M85" s="18"/>
      <c r="N85" s="18"/>
      <c r="O85" s="14"/>
      <c r="P85" s="42"/>
      <c r="Q85" s="19"/>
      <c r="R85" s="22"/>
      <c r="S85" s="22"/>
      <c r="T85" s="12"/>
      <c r="U85" s="21"/>
      <c r="V85" s="21"/>
      <c r="W85" s="21"/>
    </row>
    <row r="86" spans="1:23" x14ac:dyDescent="0.3">
      <c r="A86" s="40"/>
      <c r="B86" s="40"/>
      <c r="C86" s="20"/>
      <c r="D86" s="19"/>
      <c r="E86" s="19"/>
      <c r="F86" s="19"/>
      <c r="G86" s="19"/>
      <c r="H86" s="19"/>
      <c r="I86" s="19"/>
      <c r="J86" s="13"/>
      <c r="K86" s="13"/>
      <c r="L86" s="13"/>
      <c r="M86" s="18"/>
      <c r="N86" s="18"/>
      <c r="O86" s="14"/>
      <c r="P86" s="19"/>
      <c r="Q86" s="19"/>
      <c r="R86" s="22"/>
      <c r="S86" s="15"/>
      <c r="T86" s="12"/>
      <c r="U86" s="21"/>
      <c r="V86" s="21"/>
      <c r="W86" s="21"/>
    </row>
    <row r="87" spans="1:23" x14ac:dyDescent="0.3">
      <c r="A87" s="40"/>
      <c r="B87" s="40"/>
      <c r="C87" s="20"/>
      <c r="D87" s="19"/>
      <c r="E87" s="19"/>
      <c r="F87" s="19"/>
      <c r="G87" s="19"/>
      <c r="H87" s="19"/>
      <c r="I87" s="19"/>
      <c r="J87" s="13"/>
      <c r="K87" s="13"/>
      <c r="L87" s="13"/>
      <c r="M87" s="18"/>
      <c r="N87" s="18"/>
      <c r="O87" s="14"/>
      <c r="P87" s="19"/>
      <c r="Q87" s="19"/>
      <c r="R87" s="22"/>
      <c r="S87" s="22"/>
      <c r="T87" s="12"/>
      <c r="U87" s="21"/>
      <c r="V87" s="21"/>
      <c r="W87" s="21"/>
    </row>
    <row r="88" spans="1:23" x14ac:dyDescent="0.3">
      <c r="A88" s="40"/>
      <c r="B88" s="40"/>
      <c r="C88" s="20"/>
      <c r="D88" s="19"/>
      <c r="E88" s="19"/>
      <c r="F88" s="19"/>
      <c r="G88" s="19"/>
      <c r="H88" s="19"/>
      <c r="I88" s="19"/>
      <c r="J88" s="13"/>
      <c r="K88" s="13"/>
      <c r="L88" s="13"/>
      <c r="M88" s="18"/>
      <c r="N88" s="18"/>
      <c r="O88" s="14"/>
      <c r="P88" s="19"/>
      <c r="Q88" s="19"/>
      <c r="R88" s="22"/>
      <c r="S88" s="15"/>
      <c r="T88" s="12"/>
      <c r="U88" s="21"/>
      <c r="V88" s="21"/>
      <c r="W88" s="21"/>
    </row>
    <row r="89" spans="1:23" x14ac:dyDescent="0.3">
      <c r="A89" s="40"/>
      <c r="B89" s="40"/>
      <c r="C89" s="20"/>
      <c r="D89" s="19"/>
      <c r="E89" s="19"/>
      <c r="F89" s="19"/>
      <c r="G89" s="19"/>
      <c r="H89" s="19"/>
      <c r="I89" s="19"/>
      <c r="J89" s="13"/>
      <c r="K89" s="13"/>
      <c r="L89" s="13"/>
      <c r="M89" s="18"/>
      <c r="N89" s="18"/>
      <c r="O89" s="14"/>
      <c r="P89" s="19"/>
      <c r="Q89" s="19"/>
      <c r="R89" s="22"/>
      <c r="S89" s="22"/>
      <c r="T89" s="12"/>
      <c r="U89" s="21"/>
      <c r="V89" s="21"/>
      <c r="W89" s="21"/>
    </row>
    <row r="90" spans="1:23" x14ac:dyDescent="0.3">
      <c r="A90" s="41"/>
      <c r="B90" s="41"/>
      <c r="C90" s="35"/>
      <c r="D90" s="19"/>
      <c r="E90" s="36"/>
      <c r="F90" s="36"/>
      <c r="G90" s="36"/>
      <c r="H90" s="36"/>
      <c r="I90" s="36"/>
      <c r="J90" s="13"/>
      <c r="K90" s="13"/>
      <c r="L90" s="13"/>
      <c r="M90" s="37"/>
      <c r="N90" s="37"/>
      <c r="O90" s="27"/>
      <c r="P90" s="36"/>
      <c r="Q90" s="13"/>
      <c r="R90" s="22"/>
      <c r="S90" s="15"/>
      <c r="T90" s="12"/>
      <c r="U90" s="38"/>
      <c r="V90" s="38"/>
      <c r="W90" s="38"/>
    </row>
    <row r="91" spans="1:23" x14ac:dyDescent="0.3">
      <c r="A91" s="40"/>
      <c r="B91" s="40"/>
      <c r="C91" s="20"/>
      <c r="D91" s="19"/>
      <c r="E91" s="19"/>
      <c r="F91" s="19"/>
      <c r="G91" s="19"/>
      <c r="H91" s="19"/>
      <c r="I91" s="19"/>
      <c r="J91" s="13"/>
      <c r="K91" s="13"/>
      <c r="L91" s="13"/>
      <c r="M91" s="18"/>
      <c r="N91" s="18"/>
      <c r="O91" s="14"/>
      <c r="P91" s="19"/>
      <c r="Q91" s="19"/>
      <c r="R91" s="22"/>
      <c r="S91" s="22"/>
      <c r="T91" s="20"/>
      <c r="U91" s="21"/>
      <c r="V91" s="21"/>
      <c r="W91" s="21"/>
    </row>
    <row r="92" spans="1:23" x14ac:dyDescent="0.3">
      <c r="A92" s="39"/>
      <c r="B92" s="39"/>
      <c r="C92" s="32"/>
      <c r="D92" s="13"/>
      <c r="E92" s="13"/>
      <c r="F92" s="13"/>
      <c r="G92" s="13"/>
      <c r="H92" s="13"/>
      <c r="I92" s="13"/>
      <c r="J92" s="13"/>
      <c r="K92" s="13"/>
      <c r="L92" s="13"/>
      <c r="M92" s="27"/>
      <c r="N92" s="27"/>
      <c r="O92" s="27"/>
      <c r="P92" s="13"/>
      <c r="Q92" s="19"/>
      <c r="R92" s="15"/>
      <c r="S92" s="15"/>
      <c r="T92" s="12"/>
      <c r="U92" s="31"/>
      <c r="V92" s="31"/>
      <c r="W92" s="31"/>
    </row>
    <row r="93" spans="1:23" x14ac:dyDescent="0.3">
      <c r="A93" s="40"/>
      <c r="B93" s="40"/>
      <c r="C93" s="20"/>
      <c r="D93" s="19"/>
      <c r="E93" s="19"/>
      <c r="F93" s="19"/>
      <c r="G93" s="19"/>
      <c r="H93" s="19"/>
      <c r="I93" s="19"/>
      <c r="J93" s="13"/>
      <c r="K93" s="13"/>
      <c r="L93" s="13"/>
      <c r="M93" s="18"/>
      <c r="N93" s="18"/>
      <c r="O93" s="14"/>
      <c r="P93" s="19"/>
      <c r="Q93" s="19"/>
      <c r="R93" s="22"/>
      <c r="S93" s="22"/>
      <c r="T93" s="20"/>
      <c r="U93" s="21"/>
      <c r="V93" s="21"/>
      <c r="W93" s="21"/>
    </row>
    <row r="94" spans="1:23" x14ac:dyDescent="0.3">
      <c r="A94" s="40"/>
      <c r="B94" s="40"/>
      <c r="C94" s="20"/>
      <c r="D94" s="19"/>
      <c r="E94" s="19"/>
      <c r="F94" s="19"/>
      <c r="G94" s="19"/>
      <c r="H94" s="19"/>
      <c r="I94" s="19"/>
      <c r="J94" s="13"/>
      <c r="K94" s="13"/>
      <c r="L94" s="13"/>
      <c r="M94" s="18"/>
      <c r="N94" s="18"/>
      <c r="O94" s="14"/>
      <c r="P94" s="19"/>
      <c r="Q94" s="19"/>
      <c r="R94" s="22"/>
      <c r="S94" s="22"/>
      <c r="T94" s="20"/>
      <c r="U94" s="21"/>
      <c r="V94" s="21"/>
      <c r="W94" s="21"/>
    </row>
    <row r="95" spans="1:23" x14ac:dyDescent="0.3">
      <c r="A95" s="40"/>
      <c r="B95" s="40"/>
      <c r="C95" s="20"/>
      <c r="D95" s="19"/>
      <c r="E95" s="19"/>
      <c r="F95" s="19"/>
      <c r="G95" s="19"/>
      <c r="H95" s="19"/>
      <c r="I95" s="19"/>
      <c r="J95" s="13"/>
      <c r="K95" s="13"/>
      <c r="L95" s="13"/>
      <c r="M95" s="18"/>
      <c r="N95" s="18"/>
      <c r="O95" s="14"/>
      <c r="P95" s="19"/>
      <c r="Q95" s="19"/>
      <c r="R95" s="22"/>
      <c r="S95" s="22"/>
      <c r="T95" s="20"/>
      <c r="U95" s="21"/>
      <c r="V95" s="21"/>
      <c r="W95" s="21"/>
    </row>
    <row r="96" spans="1:23" x14ac:dyDescent="0.3">
      <c r="A96" s="40"/>
      <c r="B96" s="40"/>
      <c r="C96" s="20"/>
      <c r="D96" s="19"/>
      <c r="E96" s="19"/>
      <c r="F96" s="19"/>
      <c r="G96" s="19"/>
      <c r="H96" s="19"/>
      <c r="I96" s="19"/>
      <c r="J96" s="13"/>
      <c r="K96" s="13"/>
      <c r="L96" s="13"/>
      <c r="M96" s="18"/>
      <c r="N96" s="18"/>
      <c r="O96" s="14"/>
      <c r="P96" s="19"/>
      <c r="Q96" s="19"/>
      <c r="R96" s="22"/>
      <c r="S96" s="22"/>
      <c r="T96" s="20"/>
      <c r="U96" s="21"/>
      <c r="V96" s="21"/>
      <c r="W96" s="21"/>
    </row>
    <row r="97" spans="1:23" x14ac:dyDescent="0.3">
      <c r="A97" s="40"/>
      <c r="B97" s="40"/>
      <c r="C97" s="20"/>
      <c r="D97" s="19"/>
      <c r="E97" s="19"/>
      <c r="F97" s="19"/>
      <c r="G97" s="19"/>
      <c r="H97" s="19"/>
      <c r="I97" s="19"/>
      <c r="J97" s="13"/>
      <c r="K97" s="13"/>
      <c r="L97" s="13"/>
      <c r="M97" s="18"/>
      <c r="N97" s="18"/>
      <c r="O97" s="14"/>
      <c r="P97" s="19"/>
      <c r="Q97" s="19"/>
      <c r="R97" s="22"/>
      <c r="S97" s="22"/>
      <c r="T97" s="20"/>
      <c r="U97" s="21"/>
      <c r="V97" s="21"/>
      <c r="W97" s="21"/>
    </row>
    <row r="98" spans="1:23" x14ac:dyDescent="0.3">
      <c r="A98" s="40"/>
      <c r="B98" s="40"/>
      <c r="C98" s="20"/>
      <c r="D98" s="19"/>
      <c r="E98" s="19"/>
      <c r="F98" s="19"/>
      <c r="G98" s="19"/>
      <c r="H98" s="19"/>
      <c r="I98" s="19"/>
      <c r="J98" s="13"/>
      <c r="K98" s="13"/>
      <c r="L98" s="13"/>
      <c r="M98" s="18"/>
      <c r="N98" s="18"/>
      <c r="O98" s="14"/>
      <c r="P98" s="19"/>
      <c r="Q98" s="19"/>
      <c r="R98" s="22"/>
      <c r="S98" s="22"/>
      <c r="T98" s="20"/>
      <c r="U98" s="21"/>
      <c r="V98" s="21"/>
      <c r="W98" s="21"/>
    </row>
    <row r="99" spans="1:23" x14ac:dyDescent="0.3">
      <c r="A99" s="40"/>
      <c r="B99" s="40"/>
      <c r="C99" s="20"/>
      <c r="D99" s="19"/>
      <c r="E99" s="19"/>
      <c r="F99" s="19"/>
      <c r="G99" s="19"/>
      <c r="H99" s="19"/>
      <c r="I99" s="19"/>
      <c r="J99" s="13"/>
      <c r="K99" s="13"/>
      <c r="L99" s="13"/>
      <c r="M99" s="18"/>
      <c r="N99" s="18"/>
      <c r="O99" s="14"/>
      <c r="P99" s="19"/>
      <c r="Q99" s="19"/>
      <c r="R99" s="22"/>
      <c r="S99" s="22"/>
      <c r="T99" s="20"/>
      <c r="U99" s="21"/>
      <c r="V99" s="21"/>
      <c r="W99" s="21"/>
    </row>
    <row r="100" spans="1:23" x14ac:dyDescent="0.3">
      <c r="A100" s="40"/>
      <c r="B100" s="40"/>
      <c r="C100" s="20"/>
      <c r="D100" s="19"/>
      <c r="E100" s="19"/>
      <c r="F100" s="19"/>
      <c r="G100" s="19"/>
      <c r="H100" s="19"/>
      <c r="I100" s="19"/>
      <c r="J100" s="13"/>
      <c r="K100" s="13"/>
      <c r="L100" s="13"/>
      <c r="M100" s="18"/>
      <c r="N100" s="18"/>
      <c r="O100" s="14"/>
      <c r="P100" s="19"/>
      <c r="Q100" s="19"/>
      <c r="R100" s="22"/>
      <c r="S100" s="22"/>
      <c r="T100" s="20"/>
      <c r="U100" s="21"/>
      <c r="V100" s="21"/>
      <c r="W100" s="21"/>
    </row>
    <row r="101" spans="1:23" x14ac:dyDescent="0.3">
      <c r="A101" s="40"/>
      <c r="B101" s="40"/>
      <c r="C101" s="20"/>
      <c r="D101" s="44"/>
      <c r="E101" s="19"/>
      <c r="F101" s="19"/>
      <c r="G101" s="19"/>
      <c r="H101" s="19"/>
      <c r="I101" s="19"/>
      <c r="J101" s="13"/>
      <c r="K101" s="13"/>
      <c r="L101" s="13"/>
      <c r="M101" s="18"/>
      <c r="N101" s="18"/>
      <c r="O101" s="14"/>
      <c r="P101" s="19"/>
      <c r="Q101" s="19"/>
      <c r="R101" s="22"/>
      <c r="S101" s="22"/>
      <c r="T101" s="20"/>
      <c r="U101" s="21"/>
      <c r="V101" s="21"/>
      <c r="W101" s="21"/>
    </row>
    <row r="102" spans="1:23" x14ac:dyDescent="0.3">
      <c r="A102" s="40"/>
      <c r="B102" s="40"/>
      <c r="C102" s="20"/>
      <c r="D102" s="44"/>
      <c r="E102" s="19"/>
      <c r="F102" s="19"/>
      <c r="G102" s="19"/>
      <c r="H102" s="19"/>
      <c r="I102" s="19"/>
      <c r="J102" s="13"/>
      <c r="K102" s="13"/>
      <c r="L102" s="13"/>
      <c r="M102" s="45"/>
      <c r="N102" s="45"/>
      <c r="O102" s="46"/>
      <c r="P102" s="44"/>
      <c r="Q102" s="19"/>
      <c r="R102" s="22"/>
      <c r="S102" s="22"/>
      <c r="T102" s="20"/>
      <c r="U102" s="48"/>
      <c r="V102" s="48"/>
      <c r="W102" s="48"/>
    </row>
    <row r="103" spans="1:23" x14ac:dyDescent="0.3">
      <c r="A103" s="40"/>
      <c r="B103" s="40"/>
      <c r="C103" s="20"/>
      <c r="D103" s="44"/>
      <c r="E103" s="19"/>
      <c r="F103" s="19"/>
      <c r="G103" s="19"/>
      <c r="H103" s="19"/>
      <c r="I103" s="19"/>
      <c r="J103" s="13"/>
      <c r="K103" s="13"/>
      <c r="L103" s="13"/>
      <c r="M103" s="45"/>
      <c r="N103" s="45"/>
      <c r="O103" s="46"/>
      <c r="P103" s="44"/>
      <c r="Q103" s="19"/>
      <c r="R103" s="22"/>
      <c r="S103" s="22"/>
      <c r="T103" s="20"/>
      <c r="U103" s="48"/>
      <c r="V103" s="48"/>
      <c r="W103" s="48"/>
    </row>
    <row r="104" spans="1:23" x14ac:dyDescent="0.3">
      <c r="A104" s="40"/>
      <c r="B104" s="40"/>
      <c r="C104" s="20"/>
      <c r="D104" s="19"/>
      <c r="E104" s="19"/>
      <c r="F104" s="19"/>
      <c r="G104" s="19"/>
      <c r="H104" s="19"/>
      <c r="I104" s="19"/>
      <c r="J104" s="13"/>
      <c r="K104" s="13"/>
      <c r="L104" s="13"/>
      <c r="M104" s="45"/>
      <c r="N104" s="45"/>
      <c r="O104" s="46"/>
      <c r="P104" s="19"/>
      <c r="Q104" s="19"/>
      <c r="R104" s="22"/>
      <c r="S104" s="22"/>
      <c r="T104" s="20"/>
      <c r="U104" s="48"/>
      <c r="V104" s="48"/>
      <c r="W104" s="48"/>
    </row>
    <row r="105" spans="1:23" x14ac:dyDescent="0.3">
      <c r="A105" s="40"/>
      <c r="B105" s="40"/>
      <c r="C105" s="20"/>
      <c r="D105" s="19"/>
      <c r="E105" s="19"/>
      <c r="F105" s="19"/>
      <c r="G105" s="19"/>
      <c r="H105" s="19"/>
      <c r="I105" s="19"/>
      <c r="J105" s="13"/>
      <c r="K105" s="13"/>
      <c r="L105" s="13"/>
      <c r="M105" s="45"/>
      <c r="N105" s="45"/>
      <c r="O105" s="46"/>
      <c r="P105" s="19"/>
      <c r="Q105" s="19"/>
      <c r="R105" s="22"/>
      <c r="S105" s="22"/>
      <c r="T105" s="20"/>
      <c r="U105" s="48"/>
      <c r="V105" s="48"/>
      <c r="W105" s="48"/>
    </row>
    <row r="106" spans="1:23" x14ac:dyDescent="0.3">
      <c r="A106" s="40"/>
      <c r="B106" s="40"/>
      <c r="C106" s="20"/>
      <c r="D106" s="19"/>
      <c r="E106" s="19"/>
      <c r="F106" s="19"/>
      <c r="G106" s="19"/>
      <c r="H106" s="19"/>
      <c r="I106" s="19"/>
      <c r="J106" s="13"/>
      <c r="K106" s="13"/>
      <c r="L106" s="13"/>
      <c r="M106" s="45"/>
      <c r="N106" s="45"/>
      <c r="O106" s="46"/>
      <c r="P106" s="44"/>
      <c r="Q106" s="19"/>
      <c r="R106" s="22"/>
      <c r="S106" s="22"/>
      <c r="T106" s="20"/>
      <c r="U106" s="48"/>
      <c r="V106" s="48"/>
      <c r="W106" s="48"/>
    </row>
    <row r="107" spans="1:23" x14ac:dyDescent="0.3">
      <c r="A107" s="49"/>
      <c r="B107" s="49"/>
      <c r="C107" s="43"/>
      <c r="D107" s="44"/>
      <c r="E107" s="19"/>
      <c r="F107" s="19"/>
      <c r="G107" s="19"/>
      <c r="H107" s="19"/>
      <c r="I107" s="19"/>
      <c r="J107" s="13"/>
      <c r="K107" s="13"/>
      <c r="L107" s="13"/>
      <c r="M107" s="45"/>
      <c r="N107" s="45"/>
      <c r="O107" s="46"/>
      <c r="P107" s="44"/>
      <c r="Q107" s="19"/>
      <c r="R107" s="22"/>
      <c r="S107" s="22"/>
      <c r="T107" s="20"/>
      <c r="U107" s="48"/>
      <c r="V107" s="48"/>
      <c r="W107" s="48"/>
    </row>
    <row r="108" spans="1:23" x14ac:dyDescent="0.3">
      <c r="A108" s="49"/>
      <c r="B108" s="49"/>
      <c r="C108" s="43"/>
      <c r="D108" s="44"/>
      <c r="E108" s="44"/>
      <c r="F108" s="44"/>
      <c r="G108" s="44"/>
      <c r="H108" s="44"/>
      <c r="I108" s="44"/>
      <c r="J108" s="13"/>
      <c r="K108" s="13"/>
      <c r="L108" s="13"/>
      <c r="M108" s="45"/>
      <c r="N108" s="45"/>
      <c r="O108" s="46"/>
      <c r="P108" s="19"/>
      <c r="Q108" s="19"/>
      <c r="R108" s="22"/>
      <c r="S108" s="22"/>
      <c r="T108" s="20"/>
      <c r="U108" s="48"/>
      <c r="V108" s="48"/>
      <c r="W108" s="48"/>
    </row>
    <row r="109" spans="1:23" x14ac:dyDescent="0.3">
      <c r="A109" s="49"/>
      <c r="B109" s="49"/>
      <c r="C109" s="43"/>
      <c r="D109" s="44"/>
      <c r="E109" s="44"/>
      <c r="F109" s="44"/>
      <c r="G109" s="44"/>
      <c r="H109" s="44"/>
      <c r="I109" s="44"/>
      <c r="J109" s="13"/>
      <c r="K109" s="13"/>
      <c r="L109" s="13"/>
      <c r="M109" s="45"/>
      <c r="N109" s="45"/>
      <c r="O109" s="46"/>
      <c r="P109" s="44"/>
      <c r="Q109" s="19"/>
      <c r="R109" s="22"/>
      <c r="S109" s="22"/>
      <c r="T109" s="20"/>
      <c r="U109" s="48"/>
      <c r="V109" s="48"/>
      <c r="W109" s="48"/>
    </row>
    <row r="110" spans="1:23" x14ac:dyDescent="0.3">
      <c r="A110" s="40"/>
      <c r="B110" s="40"/>
      <c r="C110" s="20"/>
      <c r="D110" s="62"/>
      <c r="E110" s="19"/>
      <c r="F110" s="19"/>
      <c r="G110" s="19"/>
      <c r="H110" s="19"/>
      <c r="I110" s="19"/>
      <c r="J110" s="13"/>
      <c r="K110" s="13"/>
      <c r="L110" s="13"/>
      <c r="M110" s="18"/>
      <c r="N110" s="18"/>
      <c r="O110" s="14"/>
      <c r="P110" s="19"/>
      <c r="Q110" s="19"/>
      <c r="R110" s="22"/>
      <c r="S110" s="22"/>
      <c r="T110" s="20"/>
      <c r="U110" s="21"/>
      <c r="V110" s="21"/>
      <c r="W110" s="21"/>
    </row>
    <row r="111" spans="1:23" x14ac:dyDescent="0.3">
      <c r="A111" s="40"/>
      <c r="B111" s="40"/>
      <c r="C111" s="20"/>
      <c r="D111" s="19"/>
      <c r="E111" s="19"/>
      <c r="F111" s="19"/>
      <c r="G111" s="19"/>
      <c r="H111" s="19"/>
      <c r="I111" s="19"/>
      <c r="J111" s="13"/>
      <c r="K111" s="13"/>
      <c r="L111" s="13"/>
      <c r="M111" s="18"/>
      <c r="N111" s="18"/>
      <c r="O111" s="14"/>
      <c r="P111" s="19"/>
      <c r="Q111" s="19"/>
      <c r="R111" s="22"/>
      <c r="S111" s="22"/>
      <c r="T111" s="12"/>
      <c r="U111" s="21"/>
      <c r="V111" s="21"/>
      <c r="W111" s="21"/>
    </row>
    <row r="112" spans="1:23" x14ac:dyDescent="0.3">
      <c r="A112" s="40"/>
      <c r="B112" s="40"/>
      <c r="C112" s="20"/>
      <c r="D112" s="19"/>
      <c r="E112" s="19"/>
      <c r="F112" s="19"/>
      <c r="G112" s="19"/>
      <c r="H112" s="19"/>
      <c r="I112" s="19"/>
      <c r="J112" s="13"/>
      <c r="K112" s="13"/>
      <c r="L112" s="13"/>
      <c r="M112" s="18"/>
      <c r="N112" s="18"/>
      <c r="O112" s="14"/>
      <c r="P112" s="19"/>
      <c r="Q112" s="19"/>
      <c r="R112" s="22"/>
      <c r="S112" s="22"/>
      <c r="T112" s="12"/>
      <c r="U112" s="21"/>
      <c r="V112" s="21"/>
      <c r="W112" s="21"/>
    </row>
    <row r="113" spans="1:23" x14ac:dyDescent="0.3">
      <c r="A113" s="49"/>
      <c r="B113" s="49"/>
      <c r="C113" s="43"/>
      <c r="D113" s="44"/>
      <c r="E113" s="44"/>
      <c r="F113" s="44"/>
      <c r="G113" s="44"/>
      <c r="H113" s="44"/>
      <c r="I113" s="44"/>
      <c r="J113" s="13"/>
      <c r="K113" s="13"/>
      <c r="L113" s="13"/>
      <c r="M113" s="45"/>
      <c r="N113" s="45"/>
      <c r="O113" s="46"/>
      <c r="P113" s="44"/>
      <c r="Q113" s="44"/>
      <c r="R113" s="47"/>
      <c r="S113" s="47"/>
      <c r="T113" s="12"/>
      <c r="U113" s="48"/>
      <c r="V113" s="48"/>
      <c r="W113" s="48"/>
    </row>
    <row r="114" spans="1:23" x14ac:dyDescent="0.3">
      <c r="A114" s="40"/>
      <c r="B114" s="40"/>
      <c r="C114" s="20"/>
      <c r="D114" s="19"/>
      <c r="E114" s="19"/>
      <c r="F114" s="19"/>
      <c r="G114" s="19"/>
      <c r="H114" s="19"/>
      <c r="I114" s="19"/>
      <c r="J114" s="13"/>
      <c r="K114" s="13"/>
      <c r="L114" s="13"/>
      <c r="M114" s="18"/>
      <c r="N114" s="18"/>
      <c r="O114" s="14"/>
      <c r="P114" s="19"/>
      <c r="Q114" s="19"/>
      <c r="R114" s="22"/>
      <c r="S114" s="22"/>
      <c r="T114" s="20"/>
      <c r="U114" s="21"/>
      <c r="V114" s="21"/>
      <c r="W114" s="21"/>
    </row>
    <row r="115" spans="1:23" x14ac:dyDescent="0.3">
      <c r="A115" s="49"/>
      <c r="B115" s="49"/>
      <c r="C115" s="43"/>
      <c r="D115" s="19"/>
      <c r="E115" s="19"/>
      <c r="F115" s="19"/>
      <c r="G115" s="19"/>
      <c r="H115" s="19"/>
      <c r="I115" s="19"/>
      <c r="J115" s="13"/>
      <c r="K115" s="13"/>
      <c r="L115" s="13"/>
      <c r="M115" s="45"/>
      <c r="N115" s="45"/>
      <c r="O115" s="14"/>
      <c r="P115" s="19"/>
      <c r="Q115" s="19"/>
      <c r="R115" s="22"/>
      <c r="S115" s="22"/>
      <c r="T115" s="12"/>
      <c r="U115" s="48"/>
      <c r="V115" s="48"/>
      <c r="W115" s="48"/>
    </row>
    <row r="116" spans="1:23" x14ac:dyDescent="0.3">
      <c r="A116" s="49"/>
      <c r="B116" s="49"/>
      <c r="C116" s="43"/>
      <c r="D116" s="44"/>
      <c r="E116" s="44"/>
      <c r="F116" s="44"/>
      <c r="G116" s="44"/>
      <c r="H116" s="44"/>
      <c r="I116" s="44"/>
      <c r="J116" s="13"/>
      <c r="K116" s="13"/>
      <c r="L116" s="13"/>
      <c r="M116" s="45"/>
      <c r="N116" s="45"/>
      <c r="O116" s="14"/>
      <c r="P116" s="44"/>
      <c r="Q116" s="44"/>
      <c r="R116" s="47"/>
      <c r="S116" s="47"/>
      <c r="T116" s="43"/>
      <c r="U116" s="48"/>
      <c r="V116" s="48"/>
      <c r="W116" s="48"/>
    </row>
    <row r="117" spans="1:23" x14ac:dyDescent="0.3">
      <c r="A117" s="49"/>
      <c r="B117" s="49"/>
      <c r="C117" s="43"/>
      <c r="D117" s="44"/>
      <c r="E117" s="44"/>
      <c r="F117" s="44"/>
      <c r="G117" s="44"/>
      <c r="H117" s="44"/>
      <c r="I117" s="44"/>
      <c r="J117" s="13"/>
      <c r="K117" s="13"/>
      <c r="L117" s="13"/>
      <c r="M117" s="45"/>
      <c r="N117" s="45"/>
      <c r="O117" s="46"/>
      <c r="P117" s="44"/>
      <c r="Q117" s="44"/>
      <c r="R117" s="47"/>
      <c r="S117" s="47"/>
      <c r="T117" s="43"/>
      <c r="U117" s="48"/>
      <c r="V117" s="48"/>
      <c r="W117" s="48"/>
    </row>
    <row r="118" spans="1:23" x14ac:dyDescent="0.3">
      <c r="A118" s="49"/>
      <c r="B118" s="49"/>
      <c r="C118" s="43"/>
      <c r="D118" s="44"/>
      <c r="E118" s="44"/>
      <c r="F118" s="44"/>
      <c r="G118" s="44"/>
      <c r="H118" s="44"/>
      <c r="I118" s="44"/>
      <c r="J118" s="13"/>
      <c r="K118" s="13"/>
      <c r="L118" s="13"/>
      <c r="M118" s="45"/>
      <c r="N118" s="45"/>
      <c r="O118" s="46"/>
      <c r="P118" s="44"/>
      <c r="Q118" s="19"/>
      <c r="R118" s="47"/>
      <c r="S118" s="47"/>
      <c r="T118" s="43"/>
      <c r="U118" s="48"/>
      <c r="V118" s="48"/>
      <c r="W118" s="48"/>
    </row>
    <row r="119" spans="1:23" x14ac:dyDescent="0.3">
      <c r="A119" s="49"/>
      <c r="B119" s="49"/>
      <c r="C119" s="43"/>
      <c r="D119" s="44"/>
      <c r="E119" s="44"/>
      <c r="F119" s="44"/>
      <c r="G119" s="44"/>
      <c r="H119" s="44"/>
      <c r="I119" s="44"/>
      <c r="J119" s="13"/>
      <c r="K119" s="13"/>
      <c r="L119" s="13"/>
      <c r="M119" s="45"/>
      <c r="N119" s="45"/>
      <c r="O119" s="14"/>
      <c r="P119" s="44"/>
      <c r="Q119" s="44"/>
      <c r="R119" s="22"/>
      <c r="S119" s="22"/>
      <c r="T119" s="43"/>
      <c r="U119" s="48"/>
      <c r="V119" s="48"/>
      <c r="W119" s="48"/>
    </row>
    <row r="120" spans="1:23" x14ac:dyDescent="0.3">
      <c r="A120" s="40"/>
      <c r="B120" s="40"/>
      <c r="C120" s="20"/>
      <c r="D120" s="19"/>
      <c r="E120" s="19"/>
      <c r="F120" s="19"/>
      <c r="G120" s="19"/>
      <c r="H120" s="19"/>
      <c r="I120" s="19"/>
      <c r="J120" s="13"/>
      <c r="K120" s="13"/>
      <c r="L120" s="13"/>
      <c r="M120" s="18"/>
      <c r="N120" s="18"/>
      <c r="O120" s="14"/>
      <c r="P120" s="19"/>
      <c r="Q120" s="19"/>
      <c r="R120" s="22"/>
      <c r="S120" s="22"/>
      <c r="T120" s="12"/>
      <c r="U120" s="21"/>
      <c r="V120" s="21"/>
      <c r="W120" s="21"/>
    </row>
    <row r="121" spans="1:23" x14ac:dyDescent="0.3">
      <c r="A121" s="40"/>
      <c r="B121" s="40"/>
      <c r="C121" s="20"/>
      <c r="D121" s="19"/>
      <c r="E121" s="19"/>
      <c r="F121" s="19"/>
      <c r="G121" s="19"/>
      <c r="H121" s="19"/>
      <c r="I121" s="19"/>
      <c r="J121" s="13"/>
      <c r="K121" s="13"/>
      <c r="L121" s="13"/>
      <c r="M121" s="18"/>
      <c r="N121" s="18"/>
      <c r="O121" s="11"/>
      <c r="P121" s="19"/>
      <c r="Q121" s="19"/>
      <c r="R121" s="22"/>
      <c r="S121" s="22"/>
      <c r="T121" s="20"/>
      <c r="U121" s="21"/>
      <c r="V121" s="21"/>
      <c r="W121" s="21"/>
    </row>
    <row r="122" spans="1:23" x14ac:dyDescent="0.3">
      <c r="A122" s="40"/>
      <c r="B122" s="40"/>
      <c r="C122" s="20"/>
      <c r="D122" s="19"/>
      <c r="E122" s="19"/>
      <c r="F122" s="19"/>
      <c r="G122" s="19"/>
      <c r="H122" s="19"/>
      <c r="I122" s="19"/>
      <c r="J122" s="13"/>
      <c r="K122" s="13"/>
      <c r="L122" s="13"/>
      <c r="M122" s="18"/>
      <c r="N122" s="18"/>
      <c r="O122" s="11"/>
      <c r="P122" s="19"/>
      <c r="Q122" s="19"/>
      <c r="R122" s="22"/>
      <c r="S122" s="22"/>
      <c r="T122" s="20"/>
      <c r="U122" s="21"/>
      <c r="V122" s="21"/>
      <c r="W122" s="21"/>
    </row>
    <row r="123" spans="1:23" x14ac:dyDescent="0.3">
      <c r="A123" s="40"/>
      <c r="B123" s="40"/>
      <c r="C123" s="56"/>
      <c r="D123" s="57"/>
      <c r="E123" s="19"/>
      <c r="F123" s="19"/>
      <c r="G123" s="19"/>
      <c r="H123" s="19"/>
      <c r="I123" s="19"/>
      <c r="J123" s="13"/>
      <c r="K123" s="13"/>
      <c r="L123" s="13"/>
      <c r="M123" s="58"/>
      <c r="N123" s="58"/>
      <c r="O123" s="59"/>
      <c r="P123" s="19"/>
      <c r="Q123" s="57"/>
      <c r="R123" s="22"/>
      <c r="S123" s="60"/>
      <c r="T123" s="56"/>
      <c r="U123" s="61"/>
      <c r="V123" s="61"/>
      <c r="W123" s="61"/>
    </row>
    <row r="124" spans="1:23" x14ac:dyDescent="0.3">
      <c r="A124" s="55"/>
      <c r="B124" s="55"/>
      <c r="C124" s="56"/>
      <c r="D124" s="19"/>
      <c r="E124" s="19"/>
      <c r="F124" s="19"/>
      <c r="G124" s="19"/>
      <c r="H124" s="19"/>
      <c r="I124" s="19"/>
      <c r="J124" s="13"/>
      <c r="K124" s="13"/>
      <c r="L124" s="13"/>
      <c r="M124" s="58"/>
      <c r="N124" s="58"/>
      <c r="O124" s="59"/>
      <c r="P124" s="19"/>
      <c r="Q124" s="57"/>
      <c r="R124" s="22"/>
      <c r="S124" s="22"/>
      <c r="T124" s="56"/>
      <c r="U124" s="61"/>
      <c r="V124" s="61"/>
      <c r="W124" s="61"/>
    </row>
    <row r="125" spans="1:23" x14ac:dyDescent="0.3">
      <c r="A125" s="55"/>
      <c r="B125" s="55"/>
      <c r="C125" s="56"/>
      <c r="D125" s="19"/>
      <c r="E125" s="19"/>
      <c r="F125" s="19"/>
      <c r="G125" s="19"/>
      <c r="H125" s="19"/>
      <c r="I125" s="19"/>
      <c r="J125" s="13"/>
      <c r="K125" s="13"/>
      <c r="L125" s="13"/>
      <c r="M125" s="58"/>
      <c r="N125" s="58"/>
      <c r="O125" s="59"/>
      <c r="P125" s="19"/>
      <c r="Q125" s="57"/>
      <c r="R125" s="22"/>
      <c r="S125" s="22"/>
      <c r="T125" s="56"/>
      <c r="U125" s="61"/>
      <c r="V125" s="61"/>
      <c r="W125" s="61"/>
    </row>
    <row r="126" spans="1:23" x14ac:dyDescent="0.3">
      <c r="A126" s="40"/>
      <c r="B126" s="40"/>
      <c r="C126" s="56"/>
      <c r="D126" s="57"/>
      <c r="E126" s="57"/>
      <c r="F126" s="57"/>
      <c r="G126" s="57"/>
      <c r="H126" s="57"/>
      <c r="I126" s="57"/>
      <c r="J126" s="13"/>
      <c r="K126" s="13"/>
      <c r="L126" s="13"/>
      <c r="M126" s="58"/>
      <c r="N126" s="58"/>
      <c r="O126" s="59"/>
      <c r="P126" s="19"/>
      <c r="Q126" s="57"/>
      <c r="R126" s="22"/>
      <c r="S126" s="22"/>
      <c r="T126" s="56"/>
      <c r="U126" s="61"/>
      <c r="V126" s="61"/>
      <c r="W126" s="61"/>
    </row>
    <row r="127" spans="1:23" x14ac:dyDescent="0.3">
      <c r="A127" s="55"/>
      <c r="B127" s="55"/>
      <c r="C127" s="56"/>
      <c r="D127" s="19"/>
      <c r="E127" s="19"/>
      <c r="F127" s="19"/>
      <c r="G127" s="19"/>
      <c r="H127" s="19"/>
      <c r="I127" s="19"/>
      <c r="J127" s="13"/>
      <c r="K127" s="13"/>
      <c r="L127" s="13"/>
      <c r="M127" s="58"/>
      <c r="N127" s="58"/>
      <c r="O127" s="59"/>
      <c r="P127" s="57"/>
      <c r="Q127" s="57"/>
      <c r="R127" s="22"/>
      <c r="S127" s="22"/>
      <c r="T127" s="56"/>
      <c r="U127" s="61"/>
      <c r="V127" s="61"/>
      <c r="W127" s="61"/>
    </row>
    <row r="128" spans="1:23" x14ac:dyDescent="0.3">
      <c r="A128" s="40"/>
      <c r="B128" s="40"/>
      <c r="C128" s="56"/>
      <c r="D128" s="57"/>
      <c r="E128" s="19"/>
      <c r="F128" s="19"/>
      <c r="G128" s="19"/>
      <c r="H128" s="19"/>
      <c r="I128" s="19"/>
      <c r="J128" s="13"/>
      <c r="K128" s="13"/>
      <c r="L128" s="13"/>
      <c r="M128" s="58"/>
      <c r="N128" s="58"/>
      <c r="O128" s="59"/>
      <c r="P128" s="57"/>
      <c r="Q128" s="57"/>
      <c r="R128" s="22"/>
      <c r="S128" s="22"/>
      <c r="T128" s="56"/>
      <c r="U128" s="61"/>
      <c r="V128" s="61"/>
      <c r="W128" s="61"/>
    </row>
    <row r="129" spans="1:26" x14ac:dyDescent="0.3">
      <c r="A129" s="55"/>
      <c r="B129" s="55"/>
      <c r="C129" s="56"/>
      <c r="D129" s="19"/>
      <c r="E129" s="19"/>
      <c r="F129" s="19"/>
      <c r="G129" s="19"/>
      <c r="H129" s="19"/>
      <c r="I129" s="19"/>
      <c r="J129" s="13"/>
      <c r="K129" s="13"/>
      <c r="L129" s="13"/>
      <c r="M129" s="58"/>
      <c r="N129" s="58"/>
      <c r="O129" s="59"/>
      <c r="P129" s="19"/>
      <c r="Q129" s="57"/>
      <c r="R129" s="22"/>
      <c r="S129" s="22"/>
      <c r="T129" s="56"/>
      <c r="U129" s="61"/>
      <c r="V129" s="61"/>
      <c r="W129" s="61"/>
    </row>
    <row r="130" spans="1:26" x14ac:dyDescent="0.3">
      <c r="A130" s="40"/>
      <c r="B130" s="40"/>
      <c r="C130" s="56"/>
      <c r="D130" s="57"/>
      <c r="E130" s="19"/>
      <c r="F130" s="19"/>
      <c r="G130" s="19"/>
      <c r="H130" s="19"/>
      <c r="I130" s="19"/>
      <c r="J130" s="13"/>
      <c r="K130" s="13"/>
      <c r="L130" s="13"/>
      <c r="M130" s="58"/>
      <c r="N130" s="58"/>
      <c r="O130" s="59"/>
      <c r="P130" s="57"/>
      <c r="Q130" s="57"/>
      <c r="R130" s="22"/>
      <c r="S130" s="22"/>
      <c r="T130" s="56"/>
      <c r="U130" s="61"/>
      <c r="V130" s="61"/>
      <c r="W130" s="61"/>
    </row>
    <row r="131" spans="1:26" x14ac:dyDescent="0.3">
      <c r="A131" s="55"/>
      <c r="B131" s="55"/>
      <c r="C131" s="56"/>
      <c r="D131" s="19"/>
      <c r="E131" s="19"/>
      <c r="F131" s="19"/>
      <c r="G131" s="19"/>
      <c r="H131" s="19"/>
      <c r="I131" s="19"/>
      <c r="J131" s="13"/>
      <c r="K131" s="13"/>
      <c r="L131" s="13"/>
      <c r="M131" s="58"/>
      <c r="N131" s="58"/>
      <c r="O131" s="59"/>
      <c r="P131" s="19"/>
      <c r="Q131" s="57"/>
      <c r="R131" s="22"/>
      <c r="S131" s="22"/>
      <c r="T131" s="56"/>
      <c r="U131" s="61"/>
      <c r="V131" s="61"/>
      <c r="W131" s="61"/>
    </row>
    <row r="132" spans="1:26" x14ac:dyDescent="0.3">
      <c r="A132" s="55"/>
      <c r="B132" s="55"/>
      <c r="C132" s="56"/>
      <c r="D132" s="19"/>
      <c r="E132" s="19"/>
      <c r="F132" s="19"/>
      <c r="G132" s="19"/>
      <c r="H132" s="19"/>
      <c r="I132" s="19"/>
      <c r="J132" s="13"/>
      <c r="K132" s="13"/>
      <c r="L132" s="13"/>
      <c r="M132" s="58"/>
      <c r="N132" s="58"/>
      <c r="O132" s="59"/>
      <c r="P132" s="19"/>
      <c r="Q132" s="57"/>
      <c r="R132" s="22"/>
      <c r="S132" s="22"/>
      <c r="T132" s="56"/>
      <c r="U132" s="61"/>
      <c r="V132" s="61"/>
      <c r="W132" s="61"/>
    </row>
    <row r="133" spans="1:26" x14ac:dyDescent="0.3">
      <c r="A133" s="55"/>
      <c r="B133" s="55"/>
      <c r="C133" s="56"/>
      <c r="D133" s="19"/>
      <c r="E133" s="19"/>
      <c r="F133" s="19"/>
      <c r="G133" s="19"/>
      <c r="H133" s="19"/>
      <c r="I133" s="19"/>
      <c r="J133" s="13"/>
      <c r="K133" s="13"/>
      <c r="L133" s="13"/>
      <c r="M133" s="58"/>
      <c r="N133" s="58"/>
      <c r="O133" s="59"/>
      <c r="P133" s="19"/>
      <c r="Q133" s="57"/>
      <c r="R133" s="22"/>
      <c r="S133" s="22"/>
      <c r="T133" s="56"/>
      <c r="U133" s="61"/>
      <c r="V133" s="61"/>
      <c r="W133" s="61"/>
    </row>
    <row r="134" spans="1:26" x14ac:dyDescent="0.3">
      <c r="A134" s="55"/>
      <c r="B134" s="55"/>
      <c r="C134" s="56"/>
      <c r="D134" s="19"/>
      <c r="E134" s="19"/>
      <c r="F134" s="19"/>
      <c r="G134" s="19"/>
      <c r="H134" s="19"/>
      <c r="I134" s="19"/>
      <c r="J134" s="13"/>
      <c r="K134" s="13"/>
      <c r="L134" s="13"/>
      <c r="M134" s="58"/>
      <c r="N134" s="58"/>
      <c r="O134" s="59"/>
      <c r="P134" s="19"/>
      <c r="Q134" s="57"/>
      <c r="R134" s="22"/>
      <c r="S134" s="22"/>
      <c r="T134" s="56"/>
      <c r="U134" s="61"/>
      <c r="V134" s="61"/>
      <c r="W134" s="61"/>
    </row>
    <row r="135" spans="1:26" x14ac:dyDescent="0.3">
      <c r="A135" s="55"/>
      <c r="B135" s="55"/>
      <c r="C135" s="56"/>
      <c r="D135" s="19"/>
      <c r="E135" s="57"/>
      <c r="F135" s="57"/>
      <c r="G135" s="57"/>
      <c r="H135" s="57"/>
      <c r="I135" s="57"/>
      <c r="J135" s="13"/>
      <c r="K135" s="13"/>
      <c r="L135" s="13"/>
      <c r="M135" s="58"/>
      <c r="N135" s="58"/>
      <c r="O135" s="59"/>
      <c r="P135" s="19"/>
      <c r="Q135" s="57"/>
      <c r="R135" s="60"/>
      <c r="S135" s="22"/>
      <c r="T135" s="56"/>
      <c r="U135" s="61"/>
      <c r="V135" s="61"/>
      <c r="W135" s="61"/>
    </row>
    <row r="136" spans="1:26" x14ac:dyDescent="0.3">
      <c r="A136" s="55"/>
      <c r="B136" s="55"/>
      <c r="C136" s="56"/>
      <c r="D136" s="19"/>
      <c r="E136" s="19"/>
      <c r="F136" s="19"/>
      <c r="G136" s="19"/>
      <c r="H136" s="19"/>
      <c r="I136" s="19"/>
      <c r="J136" s="13"/>
      <c r="K136" s="13"/>
      <c r="L136" s="13"/>
      <c r="M136" s="58"/>
      <c r="N136" s="58"/>
      <c r="O136" s="59"/>
      <c r="P136" s="19"/>
      <c r="Q136" s="57"/>
      <c r="R136" s="60"/>
      <c r="S136" s="22"/>
      <c r="T136" s="56"/>
      <c r="U136" s="61"/>
      <c r="V136" s="61"/>
      <c r="W136" s="61"/>
    </row>
    <row r="137" spans="1:26" x14ac:dyDescent="0.3">
      <c r="A137" s="55"/>
      <c r="B137" s="55"/>
      <c r="C137" s="56"/>
      <c r="D137" s="64"/>
      <c r="E137" s="64"/>
      <c r="F137" s="64"/>
      <c r="G137" s="64"/>
      <c r="H137" s="64"/>
      <c r="I137" s="64"/>
      <c r="J137" s="13"/>
      <c r="K137" s="13"/>
      <c r="L137" s="13"/>
      <c r="M137" s="65"/>
      <c r="N137" s="65"/>
      <c r="O137" s="66"/>
      <c r="P137" s="64"/>
      <c r="Q137" s="64"/>
      <c r="R137" s="67"/>
      <c r="S137" s="22"/>
      <c r="T137" s="56"/>
      <c r="U137" s="68"/>
      <c r="V137" s="68"/>
      <c r="W137" s="68"/>
    </row>
    <row r="138" spans="1:26" x14ac:dyDescent="0.3">
      <c r="A138" s="55"/>
      <c r="B138" s="55"/>
      <c r="C138" s="56"/>
      <c r="D138" s="64"/>
      <c r="E138" s="64"/>
      <c r="F138" s="64"/>
      <c r="G138" s="64"/>
      <c r="H138" s="64"/>
      <c r="I138" s="64"/>
      <c r="J138" s="13"/>
      <c r="K138" s="13"/>
      <c r="L138" s="13"/>
      <c r="M138" s="65"/>
      <c r="N138" s="65"/>
      <c r="O138" s="66"/>
      <c r="P138" s="64"/>
      <c r="Q138" s="64"/>
      <c r="R138" s="67"/>
      <c r="S138" s="22"/>
      <c r="T138" s="56"/>
      <c r="U138" s="68"/>
      <c r="V138" s="68"/>
      <c r="W138" s="68"/>
    </row>
    <row r="139" spans="1:26" x14ac:dyDescent="0.3">
      <c r="A139" s="55"/>
      <c r="B139" s="55"/>
      <c r="C139" s="56"/>
      <c r="D139" s="64"/>
      <c r="E139" s="64"/>
      <c r="F139" s="64"/>
      <c r="G139" s="64"/>
      <c r="H139" s="64"/>
      <c r="I139" s="64"/>
      <c r="J139" s="13"/>
      <c r="K139" s="13"/>
      <c r="L139" s="13"/>
      <c r="M139" s="65"/>
      <c r="N139" s="65"/>
      <c r="O139" s="66"/>
      <c r="P139" s="64"/>
      <c r="Q139" s="64"/>
      <c r="R139" s="67"/>
      <c r="S139" s="22"/>
      <c r="T139" s="56"/>
      <c r="U139" s="68"/>
      <c r="V139" s="68"/>
      <c r="W139" s="68"/>
    </row>
    <row r="140" spans="1:26" x14ac:dyDescent="0.3">
      <c r="A140" s="55"/>
      <c r="B140" s="55"/>
      <c r="C140" s="56"/>
      <c r="D140" s="64"/>
      <c r="E140" s="64"/>
      <c r="F140" s="64"/>
      <c r="G140" s="64"/>
      <c r="H140" s="64"/>
      <c r="I140" s="64"/>
      <c r="J140" s="13"/>
      <c r="K140" s="13"/>
      <c r="L140" s="13"/>
      <c r="M140" s="65"/>
      <c r="N140" s="65"/>
      <c r="O140" s="66"/>
      <c r="P140" s="64"/>
      <c r="Q140" s="64"/>
      <c r="R140" s="67"/>
      <c r="S140" s="22"/>
      <c r="T140" s="56"/>
      <c r="U140" s="68"/>
      <c r="V140" s="68"/>
      <c r="W140" s="68"/>
    </row>
    <row r="141" spans="1:26" x14ac:dyDescent="0.3">
      <c r="A141" s="55"/>
      <c r="B141" s="55"/>
      <c r="C141" s="56"/>
      <c r="D141" s="64"/>
      <c r="E141" s="64"/>
      <c r="F141" s="64"/>
      <c r="G141" s="64"/>
      <c r="H141" s="64"/>
      <c r="I141" s="64"/>
      <c r="J141" s="13"/>
      <c r="K141" s="13"/>
      <c r="L141" s="13"/>
      <c r="M141" s="65"/>
      <c r="N141" s="65"/>
      <c r="O141" s="66"/>
      <c r="P141" s="64"/>
      <c r="Q141" s="64"/>
      <c r="R141" s="67"/>
      <c r="S141" s="22"/>
      <c r="T141" s="56"/>
      <c r="U141" s="68"/>
      <c r="V141" s="68"/>
      <c r="W141" s="68"/>
    </row>
    <row r="142" spans="1:26" x14ac:dyDescent="0.3">
      <c r="A142" s="55"/>
      <c r="B142" s="55"/>
      <c r="C142" s="56"/>
      <c r="E142" s="64"/>
      <c r="F142" s="64"/>
      <c r="G142" s="64"/>
      <c r="H142" s="64"/>
      <c r="I142" s="64"/>
      <c r="L142" s="20"/>
      <c r="M142" s="63"/>
      <c r="N142" s="64"/>
      <c r="O142" s="65"/>
      <c r="P142" s="66"/>
      <c r="Q142" s="65"/>
      <c r="R142" s="64"/>
      <c r="S142" s="65"/>
      <c r="T142" s="64"/>
      <c r="U142" s="67"/>
      <c r="V142" s="67"/>
      <c r="W142" s="63"/>
      <c r="X142" s="68"/>
      <c r="Y142" s="68"/>
      <c r="Z142" s="68"/>
    </row>
    <row r="143" spans="1:26" x14ac:dyDescent="0.3">
      <c r="A143" s="55"/>
      <c r="B143" s="55"/>
      <c r="C143" s="56"/>
      <c r="E143" s="64"/>
      <c r="F143" s="64"/>
      <c r="G143" s="64"/>
      <c r="H143" s="64"/>
      <c r="I143" s="64"/>
      <c r="L143" s="20"/>
      <c r="M143" s="63"/>
      <c r="N143" s="64"/>
      <c r="O143" s="65"/>
      <c r="P143" s="66"/>
      <c r="Q143" s="65"/>
      <c r="R143" s="64"/>
      <c r="S143" s="65"/>
      <c r="T143" s="64"/>
      <c r="U143" s="67"/>
      <c r="V143" s="67"/>
      <c r="W143" s="63"/>
      <c r="X143" s="68"/>
      <c r="Y143" s="68"/>
      <c r="Z143" s="68"/>
    </row>
    <row r="144" spans="1:26" x14ac:dyDescent="0.3">
      <c r="A144" s="55"/>
      <c r="B144" s="55"/>
      <c r="C144" s="56"/>
      <c r="E144" s="64"/>
      <c r="F144" s="64"/>
      <c r="G144" s="64"/>
      <c r="H144" s="64"/>
      <c r="I144" s="64"/>
      <c r="L144" s="20"/>
      <c r="M144" s="63"/>
      <c r="N144" s="64"/>
      <c r="O144" s="65"/>
      <c r="P144" s="66"/>
      <c r="Q144" s="65"/>
      <c r="R144" s="64"/>
      <c r="S144" s="65"/>
      <c r="T144" s="64"/>
      <c r="U144" s="67"/>
      <c r="V144" s="67"/>
      <c r="W144" s="63"/>
      <c r="X144" s="68"/>
      <c r="Y144" s="68"/>
      <c r="Z144" s="68"/>
    </row>
    <row r="145" spans="1:26" x14ac:dyDescent="0.3">
      <c r="A145" s="55"/>
      <c r="B145" s="55"/>
      <c r="C145" s="56"/>
      <c r="E145" s="64"/>
      <c r="F145" s="64"/>
      <c r="G145" s="64"/>
      <c r="H145" s="64"/>
      <c r="I145" s="64"/>
      <c r="L145" s="20"/>
      <c r="M145" s="63"/>
      <c r="N145" s="64"/>
      <c r="O145" s="65"/>
      <c r="P145" s="66"/>
      <c r="Q145" s="65"/>
      <c r="R145" s="64"/>
      <c r="S145" s="65"/>
      <c r="T145" s="64"/>
      <c r="U145" s="67"/>
      <c r="V145" s="67"/>
      <c r="W145" s="63"/>
      <c r="X145" s="68"/>
      <c r="Y145" s="68"/>
      <c r="Z145" s="68"/>
    </row>
    <row r="146" spans="1:26" x14ac:dyDescent="0.3">
      <c r="A146" s="55"/>
      <c r="B146" s="55"/>
      <c r="C146" s="56"/>
      <c r="E146" s="64"/>
      <c r="F146" s="64"/>
      <c r="G146" s="64"/>
      <c r="H146" s="64"/>
      <c r="I146" s="64"/>
      <c r="L146" s="20"/>
      <c r="M146" s="63"/>
      <c r="N146" s="64"/>
      <c r="O146" s="65"/>
      <c r="P146" s="66"/>
      <c r="Q146" s="65"/>
      <c r="R146" s="64"/>
      <c r="S146" s="65"/>
      <c r="T146" s="64"/>
      <c r="U146" s="67"/>
      <c r="V146" s="67"/>
      <c r="W146" s="63"/>
      <c r="X146" s="68"/>
      <c r="Y146" s="68"/>
      <c r="Z146" s="68"/>
    </row>
    <row r="147" spans="1:26" x14ac:dyDescent="0.3">
      <c r="A147" s="55"/>
      <c r="B147" s="55"/>
      <c r="C147" s="56"/>
      <c r="E147" s="64"/>
      <c r="F147" s="64"/>
      <c r="G147" s="64"/>
      <c r="H147" s="64"/>
      <c r="I147" s="64"/>
      <c r="L147" s="20"/>
      <c r="M147" s="63"/>
      <c r="N147" s="64"/>
      <c r="O147" s="65"/>
      <c r="P147" s="66"/>
      <c r="Q147" s="65"/>
      <c r="R147" s="64"/>
      <c r="S147" s="65"/>
      <c r="T147" s="64"/>
      <c r="U147" s="67"/>
      <c r="V147" s="67"/>
      <c r="W147" s="63"/>
      <c r="X147" s="68"/>
      <c r="Y147" s="68"/>
      <c r="Z147" s="68"/>
    </row>
    <row r="148" spans="1:26" x14ac:dyDescent="0.3">
      <c r="A148" s="55"/>
      <c r="B148" s="55"/>
      <c r="C148" s="56"/>
      <c r="E148" s="64"/>
      <c r="F148" s="64"/>
      <c r="G148" s="64"/>
      <c r="H148" s="64"/>
      <c r="I148" s="64"/>
      <c r="L148" s="20"/>
      <c r="M148" s="63"/>
      <c r="N148" s="64"/>
      <c r="O148" s="65"/>
      <c r="P148" s="66"/>
      <c r="Q148" s="65"/>
      <c r="R148" s="64"/>
      <c r="S148" s="65"/>
      <c r="T148" s="64"/>
      <c r="U148" s="67"/>
      <c r="V148" s="67"/>
      <c r="W148" s="63"/>
      <c r="X148" s="68"/>
      <c r="Y148" s="68"/>
      <c r="Z148" s="68"/>
    </row>
    <row r="149" spans="1:26" x14ac:dyDescent="0.3">
      <c r="A149" s="55"/>
      <c r="B149" s="55"/>
      <c r="C149" s="56"/>
      <c r="E149" s="64"/>
      <c r="F149" s="64"/>
      <c r="G149" s="64"/>
      <c r="H149" s="64"/>
      <c r="I149" s="64"/>
      <c r="L149" s="20"/>
      <c r="M149" s="63"/>
      <c r="N149" s="64"/>
      <c r="O149" s="65"/>
      <c r="P149" s="66"/>
      <c r="Q149" s="65"/>
      <c r="R149" s="64"/>
      <c r="S149" s="65"/>
      <c r="T149" s="64"/>
      <c r="U149" s="67"/>
      <c r="V149" s="67"/>
      <c r="W149" s="63"/>
      <c r="X149" s="68"/>
      <c r="Y149" s="68"/>
      <c r="Z149" s="68"/>
    </row>
    <row r="150" spans="1:26" x14ac:dyDescent="0.3">
      <c r="A150" s="25"/>
      <c r="B150" s="25"/>
      <c r="C150" s="24"/>
      <c r="E150" s="19"/>
      <c r="F150" s="19"/>
      <c r="G150" s="19"/>
      <c r="H150" s="19"/>
      <c r="I150" s="19"/>
      <c r="L150" s="24"/>
      <c r="M150" s="20"/>
      <c r="N150" s="19"/>
      <c r="O150" s="18"/>
      <c r="P150" s="14"/>
      <c r="Q150" s="18"/>
      <c r="R150" s="19"/>
      <c r="S150" s="18"/>
      <c r="T150" s="19"/>
      <c r="U150" s="22"/>
      <c r="V150" s="22"/>
      <c r="W150" s="20"/>
      <c r="X150" s="21"/>
      <c r="Y150" s="21"/>
    </row>
    <row r="151" spans="1:26" x14ac:dyDescent="0.3">
      <c r="A151" s="25"/>
      <c r="B151" s="25"/>
      <c r="C151" s="24"/>
      <c r="E151" s="19"/>
      <c r="F151" s="19"/>
      <c r="G151" s="19"/>
      <c r="H151" s="19"/>
      <c r="I151" s="19"/>
      <c r="L151" s="24"/>
      <c r="M151" s="20"/>
      <c r="N151" s="19"/>
      <c r="O151" s="18"/>
      <c r="P151" s="14"/>
      <c r="Q151" s="18"/>
      <c r="R151" s="19"/>
      <c r="S151" s="18"/>
      <c r="T151" s="19"/>
      <c r="U151" s="22"/>
      <c r="V151" s="22"/>
      <c r="W151" s="20"/>
      <c r="X151" s="21"/>
      <c r="Y151" s="21"/>
    </row>
    <row r="152" spans="1:26" x14ac:dyDescent="0.3">
      <c r="A152" s="25"/>
      <c r="B152" s="25"/>
      <c r="C152" s="24"/>
      <c r="E152" s="19"/>
      <c r="F152" s="19"/>
      <c r="G152" s="19"/>
      <c r="H152" s="19"/>
      <c r="I152" s="19"/>
      <c r="L152" s="24"/>
      <c r="M152" s="20"/>
      <c r="N152" s="19"/>
      <c r="O152" s="18"/>
      <c r="P152" s="14"/>
      <c r="Q152" s="18"/>
      <c r="R152" s="19"/>
      <c r="S152" s="18"/>
      <c r="T152" s="19"/>
      <c r="U152" s="22"/>
      <c r="V152" s="22"/>
      <c r="W152" s="20"/>
      <c r="X152" s="21"/>
      <c r="Y152" s="21"/>
    </row>
    <row r="153" spans="1:26" x14ac:dyDescent="0.3">
      <c r="A153" s="25"/>
      <c r="B153" s="25"/>
      <c r="C153" s="24"/>
      <c r="E153" s="19"/>
      <c r="F153" s="19"/>
      <c r="G153" s="19"/>
      <c r="H153" s="19"/>
      <c r="I153" s="19"/>
      <c r="L153" s="24"/>
      <c r="M153" s="20"/>
      <c r="N153" s="19"/>
      <c r="O153" s="18"/>
      <c r="P153" s="14"/>
      <c r="Q153" s="18"/>
      <c r="R153" s="19"/>
      <c r="S153" s="18"/>
      <c r="T153" s="19"/>
      <c r="U153" s="22"/>
      <c r="V153" s="22"/>
      <c r="W153" s="20"/>
      <c r="X153" s="21"/>
      <c r="Y153" s="21"/>
    </row>
    <row r="154" spans="1:26" x14ac:dyDescent="0.3">
      <c r="A154" s="25"/>
      <c r="B154" s="25"/>
      <c r="C154" s="24"/>
      <c r="E154" s="19"/>
      <c r="F154" s="19"/>
      <c r="G154" s="19"/>
      <c r="H154" s="19"/>
      <c r="I154" s="19"/>
      <c r="L154" s="24"/>
      <c r="M154" s="20"/>
      <c r="N154" s="19"/>
      <c r="O154" s="18"/>
      <c r="P154" s="14"/>
      <c r="Q154" s="18"/>
      <c r="R154" s="19"/>
      <c r="S154" s="18"/>
      <c r="T154" s="19"/>
      <c r="U154" s="22"/>
      <c r="V154" s="22"/>
      <c r="W154" s="20"/>
      <c r="X154" s="21"/>
      <c r="Y154" s="21"/>
    </row>
    <row r="155" spans="1:26" x14ac:dyDescent="0.3">
      <c r="A155" s="25"/>
      <c r="B155" s="25"/>
      <c r="C155" s="24"/>
      <c r="E155" s="19"/>
      <c r="F155" s="19"/>
      <c r="G155" s="19"/>
      <c r="H155" s="19"/>
      <c r="I155" s="19"/>
      <c r="L155" s="24"/>
      <c r="M155" s="20"/>
      <c r="N155" s="19"/>
      <c r="O155" s="18"/>
      <c r="P155" s="14"/>
      <c r="Q155" s="18"/>
      <c r="R155" s="19"/>
      <c r="S155" s="18"/>
      <c r="T155" s="19"/>
      <c r="U155" s="22"/>
      <c r="V155" s="22"/>
      <c r="W155" s="20"/>
      <c r="X155" s="21"/>
      <c r="Y155" s="21"/>
    </row>
    <row r="156" spans="1:26" x14ac:dyDescent="0.3">
      <c r="A156" s="25"/>
      <c r="B156" s="25"/>
      <c r="C156" s="24"/>
      <c r="E156" s="19"/>
      <c r="F156" s="19"/>
      <c r="G156" s="19"/>
      <c r="H156" s="19"/>
      <c r="I156" s="19"/>
      <c r="L156" s="24"/>
      <c r="M156" s="20"/>
      <c r="N156" s="19"/>
      <c r="O156" s="18"/>
      <c r="P156" s="14"/>
      <c r="Q156" s="18"/>
      <c r="R156" s="19"/>
      <c r="S156" s="18"/>
      <c r="T156" s="19"/>
      <c r="U156" s="22"/>
      <c r="V156" s="22"/>
      <c r="W156" s="20"/>
      <c r="X156" s="21"/>
      <c r="Y156" s="21"/>
    </row>
    <row r="157" spans="1:26" x14ac:dyDescent="0.3">
      <c r="A157" s="25"/>
      <c r="B157" s="25"/>
      <c r="C157" s="24"/>
      <c r="E157" s="19"/>
      <c r="F157" s="19"/>
      <c r="G157" s="19"/>
      <c r="H157" s="19"/>
      <c r="I157" s="19"/>
      <c r="L157" s="24"/>
      <c r="M157" s="20"/>
      <c r="N157" s="19"/>
      <c r="O157" s="18"/>
      <c r="P157" s="14"/>
      <c r="Q157" s="18"/>
      <c r="R157" s="19"/>
      <c r="S157" s="18"/>
      <c r="T157" s="19"/>
      <c r="U157" s="22"/>
      <c r="V157" s="22"/>
      <c r="W157" s="20"/>
      <c r="X157" s="21"/>
      <c r="Y157" s="21"/>
    </row>
    <row r="158" spans="1:26" x14ac:dyDescent="0.3">
      <c r="A158" s="25"/>
      <c r="B158" s="25"/>
      <c r="C158" s="24"/>
      <c r="E158" s="19"/>
      <c r="F158" s="19"/>
      <c r="G158" s="19"/>
      <c r="H158" s="19"/>
      <c r="I158" s="19"/>
      <c r="L158" s="24"/>
      <c r="M158" s="20"/>
      <c r="N158" s="19"/>
      <c r="O158" s="18"/>
      <c r="P158" s="14"/>
      <c r="Q158" s="18"/>
      <c r="R158" s="19"/>
      <c r="S158" s="18"/>
      <c r="T158" s="19"/>
      <c r="U158" s="22"/>
      <c r="V158" s="22"/>
      <c r="W158" s="20"/>
      <c r="X158" s="21"/>
      <c r="Y158" s="21"/>
    </row>
    <row r="159" spans="1:26" x14ac:dyDescent="0.3">
      <c r="A159" s="25"/>
      <c r="B159" s="25"/>
      <c r="C159" s="24"/>
      <c r="E159" s="19"/>
      <c r="F159" s="19"/>
      <c r="G159" s="19"/>
      <c r="H159" s="19"/>
      <c r="I159" s="19"/>
      <c r="L159" s="24"/>
      <c r="M159" s="20"/>
      <c r="N159" s="19"/>
      <c r="O159" s="18"/>
      <c r="P159" s="14"/>
      <c r="Q159" s="18"/>
      <c r="R159" s="19"/>
      <c r="S159" s="18"/>
      <c r="T159" s="19"/>
      <c r="U159" s="22"/>
      <c r="V159" s="22"/>
      <c r="W159" s="20"/>
      <c r="X159" s="21"/>
      <c r="Y159" s="21"/>
    </row>
    <row r="160" spans="1:26" x14ac:dyDescent="0.3">
      <c r="A160" s="25"/>
      <c r="B160" s="25"/>
      <c r="C160" s="24"/>
      <c r="E160" s="19"/>
      <c r="F160" s="19"/>
      <c r="G160" s="19"/>
      <c r="H160" s="19"/>
      <c r="I160" s="19"/>
      <c r="L160" s="24"/>
      <c r="M160" s="20"/>
      <c r="N160" s="19"/>
      <c r="O160" s="18"/>
      <c r="P160" s="14"/>
      <c r="Q160" s="18"/>
      <c r="R160" s="19"/>
      <c r="S160" s="18"/>
      <c r="T160" s="19"/>
      <c r="U160" s="22"/>
      <c r="V160" s="22"/>
      <c r="W160" s="20"/>
      <c r="X160" s="21"/>
      <c r="Y160" s="21"/>
    </row>
    <row r="161" spans="1:25" x14ac:dyDescent="0.3">
      <c r="A161" s="25"/>
      <c r="B161" s="25"/>
      <c r="C161" s="24"/>
      <c r="E161" s="19"/>
      <c r="F161" s="19"/>
      <c r="G161" s="19"/>
      <c r="H161" s="19"/>
      <c r="I161" s="19"/>
      <c r="L161" s="24"/>
      <c r="M161" s="20"/>
      <c r="N161" s="19"/>
      <c r="O161" s="18"/>
      <c r="P161" s="14"/>
      <c r="Q161" s="18"/>
      <c r="R161" s="19"/>
      <c r="S161" s="18"/>
      <c r="T161" s="19"/>
      <c r="U161" s="22"/>
      <c r="V161" s="22"/>
      <c r="W161" s="20"/>
      <c r="X161" s="21"/>
      <c r="Y161" s="21"/>
    </row>
    <row r="162" spans="1:25" x14ac:dyDescent="0.3">
      <c r="A162" s="25"/>
      <c r="B162" s="25"/>
      <c r="C162" s="24"/>
      <c r="E162" s="19"/>
      <c r="F162" s="19"/>
      <c r="G162" s="19"/>
      <c r="H162" s="19"/>
      <c r="I162" s="19"/>
      <c r="L162" s="24"/>
      <c r="M162" s="20"/>
      <c r="N162" s="19"/>
      <c r="O162" s="18"/>
      <c r="P162" s="14"/>
      <c r="Q162" s="18"/>
      <c r="R162" s="19"/>
      <c r="S162" s="18"/>
      <c r="T162" s="19"/>
      <c r="U162" s="22"/>
      <c r="V162" s="22"/>
      <c r="W162" s="20"/>
      <c r="X162" s="21"/>
      <c r="Y162" s="21"/>
    </row>
    <row r="163" spans="1:25" x14ac:dyDescent="0.3">
      <c r="A163" s="25"/>
      <c r="B163" s="25"/>
      <c r="C163" s="24"/>
      <c r="E163" s="19"/>
      <c r="F163" s="19"/>
      <c r="G163" s="19"/>
      <c r="H163" s="19"/>
      <c r="I163" s="19"/>
      <c r="L163" s="24"/>
      <c r="M163" s="20"/>
      <c r="N163" s="19"/>
      <c r="O163" s="18"/>
      <c r="P163" s="14"/>
      <c r="Q163" s="18"/>
      <c r="R163" s="19"/>
      <c r="S163" s="18"/>
      <c r="T163" s="19"/>
      <c r="U163" s="22"/>
      <c r="V163" s="22"/>
      <c r="W163" s="20"/>
      <c r="X163" s="21"/>
      <c r="Y163" s="21"/>
    </row>
    <row r="164" spans="1:25" x14ac:dyDescent="0.3">
      <c r="A164" s="25"/>
      <c r="B164" s="25"/>
      <c r="C164" s="24"/>
      <c r="E164" s="19"/>
      <c r="F164" s="19"/>
      <c r="G164" s="19"/>
      <c r="H164" s="19"/>
      <c r="I164" s="19"/>
      <c r="L164" s="24"/>
      <c r="M164" s="20"/>
      <c r="N164" s="19"/>
      <c r="O164" s="18"/>
      <c r="P164" s="14"/>
      <c r="Q164" s="18"/>
      <c r="R164" s="19"/>
      <c r="S164" s="18"/>
      <c r="T164" s="19"/>
      <c r="U164" s="22"/>
      <c r="V164" s="22"/>
      <c r="W164" s="20"/>
      <c r="X164" s="21"/>
      <c r="Y164" s="21"/>
    </row>
    <row r="165" spans="1:25" x14ac:dyDescent="0.3">
      <c r="A165" s="25"/>
      <c r="B165" s="25"/>
      <c r="C165" s="24"/>
      <c r="E165" s="19"/>
      <c r="F165" s="19"/>
      <c r="G165" s="19"/>
      <c r="H165" s="19"/>
      <c r="I165" s="19"/>
      <c r="L165" s="24"/>
      <c r="M165" s="20"/>
      <c r="N165" s="19"/>
      <c r="O165" s="18"/>
      <c r="P165" s="14"/>
      <c r="Q165" s="18"/>
      <c r="R165" s="19"/>
      <c r="S165" s="18"/>
      <c r="T165" s="19"/>
      <c r="U165" s="22"/>
      <c r="V165" s="22"/>
      <c r="W165" s="20"/>
      <c r="X165" s="21"/>
      <c r="Y165" s="21"/>
    </row>
    <row r="166" spans="1:25" x14ac:dyDescent="0.3">
      <c r="A166" s="25"/>
      <c r="B166" s="25"/>
      <c r="C166" s="24"/>
      <c r="E166" s="19"/>
      <c r="F166" s="19"/>
      <c r="G166" s="19"/>
      <c r="H166" s="19"/>
      <c r="I166" s="19"/>
      <c r="L166" s="24"/>
      <c r="M166" s="20"/>
      <c r="N166" s="19"/>
      <c r="O166" s="18"/>
      <c r="P166" s="14"/>
      <c r="Q166" s="18"/>
      <c r="R166" s="19"/>
      <c r="S166" s="18"/>
      <c r="T166" s="19"/>
      <c r="U166" s="22"/>
      <c r="V166" s="22"/>
      <c r="W166" s="20"/>
      <c r="X166" s="21"/>
      <c r="Y166" s="21"/>
    </row>
    <row r="167" spans="1:25" x14ac:dyDescent="0.3">
      <c r="A167" s="25"/>
      <c r="B167" s="25"/>
      <c r="C167" s="24"/>
      <c r="E167" s="19"/>
      <c r="F167" s="19"/>
      <c r="G167" s="19"/>
      <c r="H167" s="19"/>
      <c r="I167" s="19"/>
      <c r="L167" s="24"/>
      <c r="M167" s="20"/>
      <c r="N167" s="19"/>
      <c r="O167" s="18"/>
      <c r="P167" s="14"/>
      <c r="Q167" s="18"/>
      <c r="R167" s="19"/>
      <c r="S167" s="18"/>
      <c r="T167" s="19"/>
      <c r="U167" s="22"/>
      <c r="V167" s="22"/>
      <c r="W167" s="20"/>
      <c r="X167" s="21"/>
      <c r="Y167" s="21"/>
    </row>
    <row r="168" spans="1:25" x14ac:dyDescent="0.3">
      <c r="A168" s="25"/>
      <c r="B168" s="25"/>
      <c r="C168" s="24"/>
      <c r="E168" s="19"/>
      <c r="F168" s="19"/>
      <c r="G168" s="19"/>
      <c r="H168" s="19"/>
      <c r="I168" s="19"/>
      <c r="L168" s="24"/>
      <c r="M168" s="20"/>
      <c r="N168" s="19"/>
      <c r="O168" s="18"/>
      <c r="P168" s="14"/>
      <c r="Q168" s="18"/>
      <c r="R168" s="19"/>
      <c r="S168" s="18"/>
      <c r="T168" s="19"/>
      <c r="U168" s="22"/>
      <c r="V168" s="22"/>
      <c r="W168" s="20"/>
      <c r="X168" s="21"/>
      <c r="Y168" s="21"/>
    </row>
    <row r="169" spans="1:25" x14ac:dyDescent="0.3">
      <c r="A169" s="25"/>
      <c r="B169" s="25"/>
      <c r="C169" s="24"/>
      <c r="E169" s="19"/>
      <c r="F169" s="19"/>
      <c r="G169" s="19"/>
      <c r="H169" s="19"/>
      <c r="I169" s="19"/>
      <c r="L169" s="24"/>
      <c r="M169" s="20"/>
      <c r="N169" s="19"/>
      <c r="O169" s="18"/>
      <c r="P169" s="14"/>
      <c r="Q169" s="18"/>
      <c r="R169" s="19"/>
      <c r="S169" s="18"/>
      <c r="T169" s="19"/>
      <c r="U169" s="22"/>
      <c r="V169" s="22"/>
      <c r="W169" s="20"/>
      <c r="X169" s="21"/>
      <c r="Y169" s="21"/>
    </row>
    <row r="170" spans="1:25" x14ac:dyDescent="0.3">
      <c r="A170" s="25"/>
      <c r="B170" s="25"/>
      <c r="C170" s="24"/>
      <c r="E170" s="19"/>
      <c r="F170" s="19"/>
      <c r="G170" s="19"/>
      <c r="H170" s="19"/>
      <c r="I170" s="19"/>
      <c r="L170" s="24"/>
      <c r="M170" s="20"/>
      <c r="N170" s="19"/>
      <c r="O170" s="18"/>
      <c r="P170" s="14"/>
      <c r="Q170" s="18"/>
      <c r="R170" s="19"/>
      <c r="S170" s="18"/>
      <c r="T170" s="19"/>
      <c r="U170" s="22"/>
      <c r="V170" s="22"/>
      <c r="W170" s="20"/>
      <c r="X170" s="21"/>
      <c r="Y170" s="21"/>
    </row>
    <row r="171" spans="1:25" x14ac:dyDescent="0.3">
      <c r="A171" s="25"/>
      <c r="B171" s="25"/>
      <c r="C171" s="24"/>
      <c r="E171" s="19"/>
      <c r="F171" s="19"/>
      <c r="G171" s="19"/>
      <c r="H171" s="19"/>
      <c r="I171" s="19"/>
      <c r="L171" s="24"/>
      <c r="M171" s="20"/>
      <c r="N171" s="19"/>
      <c r="O171" s="18"/>
      <c r="P171" s="14"/>
      <c r="Q171" s="18"/>
      <c r="R171" s="19"/>
      <c r="S171" s="18"/>
      <c r="T171" s="19"/>
      <c r="U171" s="22"/>
      <c r="V171" s="22"/>
      <c r="W171" s="20"/>
      <c r="X171" s="21"/>
      <c r="Y171" s="21"/>
    </row>
    <row r="172" spans="1:25" x14ac:dyDescent="0.3">
      <c r="A172" s="25"/>
      <c r="B172" s="25"/>
      <c r="C172" s="24"/>
      <c r="E172" s="19"/>
      <c r="F172" s="19"/>
      <c r="G172" s="19"/>
      <c r="H172" s="19"/>
      <c r="I172" s="19"/>
      <c r="L172" s="24"/>
      <c r="M172" s="20"/>
      <c r="N172" s="19"/>
      <c r="O172" s="18"/>
      <c r="P172" s="14"/>
      <c r="Q172" s="18"/>
      <c r="R172" s="19"/>
      <c r="S172" s="18"/>
      <c r="T172" s="19"/>
      <c r="U172" s="22"/>
      <c r="V172" s="22"/>
      <c r="W172" s="20"/>
      <c r="X172" s="21"/>
      <c r="Y172" s="21"/>
    </row>
    <row r="173" spans="1:25" x14ac:dyDescent="0.3">
      <c r="A173" s="25"/>
      <c r="B173" s="25"/>
      <c r="C173" s="24"/>
      <c r="E173" s="19"/>
      <c r="F173" s="19"/>
      <c r="G173" s="19"/>
      <c r="H173" s="19"/>
      <c r="I173" s="19"/>
      <c r="L173" s="24"/>
      <c r="M173" s="20"/>
      <c r="N173" s="19"/>
      <c r="O173" s="18"/>
      <c r="P173" s="14"/>
      <c r="Q173" s="18"/>
      <c r="R173" s="19"/>
      <c r="S173" s="18"/>
      <c r="T173" s="19"/>
      <c r="U173" s="22"/>
      <c r="V173" s="22"/>
      <c r="W173" s="20"/>
      <c r="X173" s="21"/>
      <c r="Y173" s="21"/>
    </row>
    <row r="174" spans="1:25" x14ac:dyDescent="0.3">
      <c r="A174" s="25"/>
      <c r="B174" s="25"/>
      <c r="C174" s="24"/>
      <c r="E174" s="19"/>
      <c r="F174" s="19"/>
      <c r="G174" s="19"/>
      <c r="H174" s="19"/>
      <c r="I174" s="19"/>
      <c r="L174" s="24"/>
      <c r="M174" s="20"/>
      <c r="N174" s="19"/>
      <c r="O174" s="18"/>
      <c r="P174" s="14"/>
      <c r="Q174" s="18"/>
      <c r="R174" s="19"/>
      <c r="S174" s="18"/>
      <c r="T174" s="19"/>
      <c r="U174" s="22"/>
      <c r="V174" s="22"/>
      <c r="W174" s="20"/>
      <c r="X174" s="21"/>
      <c r="Y174" s="21"/>
    </row>
    <row r="175" spans="1:25" x14ac:dyDescent="0.3">
      <c r="A175" s="25"/>
      <c r="B175" s="25"/>
      <c r="C175" s="24"/>
      <c r="E175" s="19"/>
      <c r="F175" s="19"/>
      <c r="G175" s="19"/>
      <c r="H175" s="19"/>
      <c r="I175" s="19"/>
      <c r="L175" s="24"/>
      <c r="M175" s="20"/>
      <c r="N175" s="19"/>
      <c r="O175" s="18"/>
      <c r="P175" s="14"/>
      <c r="Q175" s="18"/>
      <c r="R175" s="19"/>
      <c r="S175" s="18"/>
      <c r="T175" s="19"/>
      <c r="U175" s="22"/>
      <c r="V175" s="22"/>
      <c r="W175" s="20"/>
      <c r="X175" s="21"/>
      <c r="Y175" s="21"/>
    </row>
    <row r="176" spans="1:25" x14ac:dyDescent="0.3">
      <c r="A176" s="25"/>
      <c r="B176" s="25"/>
      <c r="C176" s="24"/>
      <c r="E176" s="19"/>
      <c r="F176" s="19"/>
      <c r="G176" s="19"/>
      <c r="H176" s="19"/>
      <c r="I176" s="19"/>
      <c r="L176" s="24"/>
      <c r="M176" s="20"/>
      <c r="N176" s="19"/>
      <c r="O176" s="18"/>
      <c r="P176" s="14"/>
      <c r="Q176" s="18"/>
      <c r="R176" s="19"/>
      <c r="S176" s="18"/>
      <c r="T176" s="19"/>
      <c r="U176" s="22"/>
      <c r="V176" s="22"/>
      <c r="W176" s="20"/>
      <c r="X176" s="21"/>
      <c r="Y176" s="21"/>
    </row>
    <row r="177" spans="1:25" x14ac:dyDescent="0.3">
      <c r="A177" s="25"/>
      <c r="B177" s="25"/>
      <c r="C177" s="24"/>
      <c r="E177" s="19"/>
      <c r="F177" s="19"/>
      <c r="G177" s="19"/>
      <c r="H177" s="19"/>
      <c r="I177" s="19"/>
      <c r="L177" s="24"/>
      <c r="M177" s="20"/>
      <c r="N177" s="19"/>
      <c r="O177" s="18"/>
      <c r="P177" s="14"/>
      <c r="Q177" s="18"/>
      <c r="R177" s="19"/>
      <c r="S177" s="18"/>
      <c r="T177" s="19"/>
      <c r="U177" s="22"/>
      <c r="V177" s="22"/>
      <c r="W177" s="20"/>
      <c r="X177" s="21"/>
      <c r="Y177" s="21"/>
    </row>
    <row r="178" spans="1:25" x14ac:dyDescent="0.3">
      <c r="A178" s="25"/>
      <c r="B178" s="25"/>
      <c r="C178" s="24"/>
      <c r="E178" s="19"/>
      <c r="F178" s="19"/>
      <c r="G178" s="19"/>
      <c r="H178" s="19"/>
      <c r="I178" s="19"/>
      <c r="L178" s="24"/>
      <c r="M178" s="20"/>
      <c r="N178" s="19"/>
      <c r="O178" s="18"/>
      <c r="P178" s="14"/>
      <c r="Q178" s="18"/>
      <c r="R178" s="19"/>
      <c r="S178" s="18"/>
      <c r="T178" s="19"/>
      <c r="U178" s="22"/>
      <c r="V178" s="22"/>
      <c r="W178" s="20"/>
      <c r="X178" s="21"/>
      <c r="Y178" s="21"/>
    </row>
    <row r="179" spans="1:25" x14ac:dyDescent="0.3">
      <c r="A179" s="25"/>
      <c r="B179" s="25"/>
      <c r="C179" s="24"/>
      <c r="E179" s="19"/>
      <c r="F179" s="19"/>
      <c r="G179" s="19"/>
      <c r="H179" s="19"/>
      <c r="I179" s="19"/>
      <c r="L179" s="24"/>
      <c r="M179" s="20"/>
      <c r="N179" s="19"/>
      <c r="O179" s="18"/>
      <c r="P179" s="14"/>
      <c r="Q179" s="18"/>
      <c r="R179" s="19"/>
      <c r="S179" s="18"/>
      <c r="T179" s="19"/>
      <c r="U179" s="22"/>
      <c r="V179" s="22"/>
      <c r="W179" s="20"/>
      <c r="X179" s="21"/>
      <c r="Y179" s="21"/>
    </row>
    <row r="180" spans="1:25" x14ac:dyDescent="0.3">
      <c r="A180" s="25"/>
      <c r="B180" s="25"/>
      <c r="C180" s="24"/>
      <c r="E180" s="19"/>
      <c r="F180" s="19"/>
      <c r="G180" s="19"/>
      <c r="H180" s="19"/>
      <c r="I180" s="19"/>
      <c r="L180" s="24"/>
      <c r="M180" s="20"/>
      <c r="N180" s="19"/>
      <c r="O180" s="18"/>
      <c r="P180" s="14"/>
      <c r="Q180" s="18"/>
      <c r="R180" s="19"/>
      <c r="S180" s="18"/>
      <c r="T180" s="19"/>
      <c r="U180" s="22"/>
      <c r="V180" s="22"/>
      <c r="W180" s="20"/>
      <c r="X180" s="21"/>
      <c r="Y180" s="21"/>
    </row>
    <row r="181" spans="1:25" x14ac:dyDescent="0.3">
      <c r="A181" s="25"/>
      <c r="B181" s="25"/>
      <c r="C181" s="24"/>
      <c r="E181" s="19"/>
      <c r="F181" s="19"/>
      <c r="G181" s="19"/>
      <c r="H181" s="19"/>
      <c r="I181" s="19"/>
      <c r="L181" s="24"/>
      <c r="M181" s="20"/>
      <c r="N181" s="19"/>
      <c r="O181" s="18"/>
      <c r="P181" s="14"/>
      <c r="Q181" s="18"/>
      <c r="R181" s="19"/>
      <c r="S181" s="18"/>
      <c r="T181" s="19"/>
      <c r="U181" s="22"/>
      <c r="V181" s="22"/>
      <c r="W181" s="20"/>
      <c r="X181" s="21"/>
      <c r="Y181" s="21"/>
    </row>
    <row r="182" spans="1:25" x14ac:dyDescent="0.3">
      <c r="A182" s="25"/>
      <c r="B182" s="25"/>
      <c r="C182" s="24"/>
      <c r="E182" s="19"/>
      <c r="F182" s="19"/>
      <c r="G182" s="19"/>
      <c r="H182" s="19"/>
      <c r="I182" s="19"/>
      <c r="L182" s="24"/>
      <c r="M182" s="20"/>
      <c r="N182" s="19"/>
      <c r="O182" s="18"/>
      <c r="P182" s="14"/>
      <c r="Q182" s="18"/>
      <c r="R182" s="19"/>
      <c r="S182" s="18"/>
      <c r="T182" s="19"/>
      <c r="U182" s="22"/>
      <c r="V182" s="22"/>
      <c r="W182" s="20"/>
      <c r="X182" s="21"/>
      <c r="Y182" s="21"/>
    </row>
    <row r="183" spans="1:25" x14ac:dyDescent="0.3">
      <c r="A183" s="25"/>
      <c r="B183" s="25"/>
      <c r="C183" s="24"/>
      <c r="E183" s="19"/>
      <c r="F183" s="19"/>
      <c r="G183" s="19"/>
      <c r="H183" s="19"/>
      <c r="I183" s="19"/>
      <c r="L183" s="24"/>
      <c r="M183" s="20"/>
      <c r="N183" s="19"/>
      <c r="O183" s="18"/>
      <c r="P183" s="14"/>
      <c r="Q183" s="18"/>
      <c r="R183" s="19"/>
      <c r="S183" s="18"/>
      <c r="T183" s="19"/>
      <c r="U183" s="22"/>
      <c r="V183" s="22"/>
      <c r="W183" s="20"/>
      <c r="X183" s="21"/>
      <c r="Y183" s="21"/>
    </row>
    <row r="184" spans="1:25" x14ac:dyDescent="0.3">
      <c r="A184" s="25"/>
      <c r="B184" s="25"/>
      <c r="C184" s="24"/>
      <c r="E184" s="19"/>
      <c r="F184" s="19"/>
      <c r="G184" s="19"/>
      <c r="H184" s="19"/>
      <c r="I184" s="19"/>
      <c r="L184" s="24"/>
      <c r="M184" s="20"/>
      <c r="N184" s="19"/>
      <c r="O184" s="18"/>
      <c r="P184" s="14"/>
      <c r="Q184" s="18"/>
      <c r="R184" s="19"/>
      <c r="S184" s="18"/>
      <c r="T184" s="19"/>
      <c r="U184" s="22"/>
      <c r="V184" s="22"/>
      <c r="W184" s="20"/>
      <c r="X184" s="21"/>
      <c r="Y184" s="21"/>
    </row>
    <row r="185" spans="1:25" x14ac:dyDescent="0.3">
      <c r="A185" s="25"/>
      <c r="B185" s="25"/>
      <c r="C185" s="24"/>
      <c r="E185" s="19"/>
      <c r="F185" s="19"/>
      <c r="G185" s="19"/>
      <c r="H185" s="19"/>
      <c r="I185" s="19"/>
      <c r="L185" s="24"/>
      <c r="M185" s="20"/>
      <c r="N185" s="19"/>
      <c r="O185" s="18"/>
      <c r="P185" s="14"/>
      <c r="Q185" s="18"/>
      <c r="R185" s="19"/>
      <c r="S185" s="18"/>
      <c r="T185" s="19"/>
      <c r="U185" s="22"/>
      <c r="V185" s="22"/>
      <c r="W185" s="20"/>
      <c r="X185" s="21"/>
      <c r="Y185" s="21"/>
    </row>
    <row r="186" spans="1:25" x14ac:dyDescent="0.3">
      <c r="A186" s="25"/>
      <c r="B186" s="25"/>
      <c r="C186" s="24"/>
      <c r="E186" s="19"/>
      <c r="F186" s="19"/>
      <c r="G186" s="19"/>
      <c r="H186" s="19"/>
      <c r="I186" s="19"/>
      <c r="L186" s="24"/>
      <c r="M186" s="20"/>
      <c r="N186" s="19"/>
      <c r="O186" s="18"/>
      <c r="P186" s="14"/>
      <c r="Q186" s="18"/>
      <c r="R186" s="19"/>
      <c r="S186" s="18"/>
      <c r="T186" s="19"/>
      <c r="U186" s="22"/>
      <c r="V186" s="22"/>
      <c r="W186" s="20"/>
      <c r="X186" s="21"/>
      <c r="Y186" s="21"/>
    </row>
    <row r="187" spans="1:25" x14ac:dyDescent="0.3">
      <c r="A187" s="25"/>
      <c r="B187" s="25"/>
      <c r="C187" s="24"/>
      <c r="E187" s="19"/>
      <c r="F187" s="19"/>
      <c r="G187" s="19"/>
      <c r="H187" s="19"/>
      <c r="I187" s="19"/>
      <c r="L187" s="24"/>
      <c r="M187" s="20"/>
      <c r="N187" s="19"/>
      <c r="O187" s="18"/>
      <c r="P187" s="14"/>
      <c r="Q187" s="18"/>
      <c r="R187" s="19"/>
      <c r="S187" s="18"/>
      <c r="T187" s="19"/>
      <c r="U187" s="22"/>
      <c r="V187" s="22"/>
      <c r="W187" s="20"/>
      <c r="X187" s="21"/>
      <c r="Y187" s="21"/>
    </row>
    <row r="188" spans="1:25" x14ac:dyDescent="0.3">
      <c r="A188" s="25"/>
      <c r="B188" s="25"/>
      <c r="C188" s="24"/>
      <c r="E188" s="19"/>
      <c r="F188" s="19"/>
      <c r="G188" s="19"/>
      <c r="H188" s="19"/>
      <c r="I188" s="19"/>
      <c r="L188" s="24"/>
      <c r="M188" s="20"/>
      <c r="N188" s="19"/>
      <c r="O188" s="18"/>
      <c r="P188" s="14"/>
      <c r="Q188" s="18"/>
      <c r="R188" s="19"/>
      <c r="S188" s="18"/>
      <c r="T188" s="19"/>
      <c r="U188" s="22"/>
      <c r="V188" s="22"/>
      <c r="W188" s="20"/>
      <c r="X188" s="21"/>
      <c r="Y188" s="21"/>
    </row>
    <row r="189" spans="1:25" x14ac:dyDescent="0.3">
      <c r="A189" s="25"/>
      <c r="B189" s="25"/>
      <c r="C189" s="24"/>
      <c r="E189" s="19"/>
      <c r="F189" s="19"/>
      <c r="G189" s="19"/>
      <c r="H189" s="19"/>
      <c r="I189" s="19"/>
      <c r="L189" s="24"/>
      <c r="M189" s="20"/>
      <c r="N189" s="19"/>
      <c r="O189" s="18"/>
      <c r="P189" s="14"/>
      <c r="Q189" s="18"/>
      <c r="R189" s="19"/>
      <c r="S189" s="18"/>
      <c r="T189" s="19"/>
      <c r="U189" s="22"/>
      <c r="V189" s="22"/>
      <c r="W189" s="20"/>
      <c r="X189" s="21"/>
      <c r="Y189" s="21"/>
    </row>
    <row r="190" spans="1:25" x14ac:dyDescent="0.3">
      <c r="A190" s="25"/>
      <c r="B190" s="25"/>
      <c r="C190" s="24"/>
      <c r="E190" s="19"/>
      <c r="F190" s="19"/>
      <c r="G190" s="19"/>
      <c r="H190" s="19"/>
      <c r="I190" s="19"/>
      <c r="L190" s="24"/>
      <c r="M190" s="20"/>
      <c r="N190" s="19"/>
      <c r="O190" s="18"/>
      <c r="P190" s="14"/>
      <c r="Q190" s="18"/>
      <c r="R190" s="19"/>
      <c r="S190" s="18"/>
      <c r="T190" s="19"/>
      <c r="U190" s="22"/>
      <c r="V190" s="22"/>
      <c r="W190" s="20"/>
      <c r="X190" s="21"/>
      <c r="Y190" s="21"/>
    </row>
    <row r="191" spans="1:25" x14ac:dyDescent="0.3">
      <c r="A191" s="25"/>
      <c r="B191" s="25"/>
      <c r="C191" s="24"/>
      <c r="E191" s="19"/>
      <c r="F191" s="19"/>
      <c r="G191" s="19"/>
      <c r="H191" s="19"/>
      <c r="I191" s="19"/>
      <c r="L191" s="24"/>
      <c r="M191" s="20"/>
      <c r="N191" s="19"/>
      <c r="O191" s="18"/>
      <c r="P191" s="14"/>
      <c r="Q191" s="18"/>
      <c r="R191" s="19"/>
      <c r="S191" s="18"/>
      <c r="T191" s="19"/>
      <c r="U191" s="22"/>
      <c r="V191" s="22"/>
      <c r="W191" s="20"/>
      <c r="X191" s="21"/>
      <c r="Y191" s="21"/>
    </row>
    <row r="192" spans="1:25" x14ac:dyDescent="0.3">
      <c r="A192" s="25"/>
      <c r="B192" s="25"/>
      <c r="C192" s="24"/>
      <c r="E192" s="19"/>
      <c r="F192" s="19"/>
      <c r="G192" s="19"/>
      <c r="H192" s="19"/>
      <c r="I192" s="19"/>
      <c r="L192" s="24"/>
      <c r="M192" s="20"/>
      <c r="N192" s="19"/>
      <c r="O192" s="18"/>
      <c r="P192" s="14"/>
      <c r="Q192" s="18"/>
      <c r="R192" s="19"/>
      <c r="S192" s="18"/>
      <c r="T192" s="19"/>
      <c r="U192" s="22"/>
      <c r="V192" s="22"/>
      <c r="W192" s="20"/>
      <c r="X192" s="21"/>
      <c r="Y192" s="21"/>
    </row>
    <row r="193" spans="1:25" x14ac:dyDescent="0.3">
      <c r="A193" s="25"/>
      <c r="B193" s="25"/>
      <c r="C193" s="24"/>
      <c r="E193" s="19"/>
      <c r="F193" s="19"/>
      <c r="G193" s="19"/>
      <c r="H193" s="19"/>
      <c r="I193" s="19"/>
      <c r="L193" s="24"/>
      <c r="M193" s="20"/>
      <c r="N193" s="19"/>
      <c r="O193" s="18"/>
      <c r="P193" s="14"/>
      <c r="Q193" s="18"/>
      <c r="R193" s="19"/>
      <c r="S193" s="18"/>
      <c r="T193" s="19"/>
      <c r="U193" s="22"/>
      <c r="V193" s="22"/>
      <c r="W193" s="20"/>
      <c r="X193" s="21"/>
      <c r="Y193" s="21"/>
    </row>
    <row r="194" spans="1:25" x14ac:dyDescent="0.3">
      <c r="A194" s="25"/>
      <c r="B194" s="25"/>
      <c r="C194" s="24"/>
      <c r="E194" s="19"/>
      <c r="F194" s="19"/>
      <c r="G194" s="19"/>
      <c r="H194" s="19"/>
      <c r="I194" s="19"/>
      <c r="L194" s="24"/>
      <c r="M194" s="20"/>
      <c r="N194" s="19"/>
      <c r="O194" s="18"/>
      <c r="P194" s="14"/>
      <c r="Q194" s="18"/>
      <c r="R194" s="19"/>
      <c r="S194" s="18"/>
      <c r="T194" s="19"/>
      <c r="U194" s="22"/>
      <c r="V194" s="22"/>
      <c r="W194" s="20"/>
      <c r="X194" s="21"/>
      <c r="Y194" s="21"/>
    </row>
    <row r="195" spans="1:25" x14ac:dyDescent="0.3">
      <c r="A195" s="25"/>
      <c r="B195" s="25"/>
      <c r="C195" s="24"/>
      <c r="E195" s="19"/>
      <c r="F195" s="19"/>
      <c r="G195" s="19"/>
      <c r="H195" s="19"/>
      <c r="I195" s="19"/>
      <c r="L195" s="24"/>
      <c r="M195" s="20"/>
      <c r="N195" s="19"/>
      <c r="O195" s="18"/>
      <c r="P195" s="14"/>
      <c r="Q195" s="18"/>
      <c r="R195" s="19"/>
      <c r="S195" s="18"/>
      <c r="T195" s="19"/>
      <c r="U195" s="22"/>
      <c r="V195" s="22"/>
      <c r="W195" s="20"/>
      <c r="X195" s="21"/>
      <c r="Y195" s="21"/>
    </row>
    <row r="196" spans="1:25" x14ac:dyDescent="0.3">
      <c r="A196" s="25"/>
      <c r="B196" s="25"/>
      <c r="C196" s="24"/>
      <c r="E196" s="19"/>
      <c r="F196" s="19"/>
      <c r="G196" s="19"/>
      <c r="H196" s="19"/>
      <c r="I196" s="19"/>
      <c r="L196" s="24"/>
      <c r="M196" s="20"/>
      <c r="N196" s="19"/>
      <c r="O196" s="18"/>
      <c r="P196" s="14"/>
      <c r="Q196" s="18"/>
      <c r="R196" s="19"/>
      <c r="S196" s="18"/>
      <c r="T196" s="19"/>
      <c r="U196" s="22"/>
      <c r="V196" s="22"/>
      <c r="W196" s="20"/>
      <c r="X196" s="21"/>
      <c r="Y196" s="21"/>
    </row>
    <row r="197" spans="1:25" x14ac:dyDescent="0.3">
      <c r="A197" s="25"/>
      <c r="B197" s="25"/>
      <c r="C197" s="24"/>
      <c r="E197" s="19"/>
      <c r="F197" s="19"/>
      <c r="G197" s="19"/>
      <c r="H197" s="19"/>
      <c r="I197" s="19"/>
      <c r="L197" s="24"/>
      <c r="M197" s="20"/>
      <c r="N197" s="19"/>
      <c r="O197" s="18"/>
      <c r="P197" s="14"/>
      <c r="Q197" s="18"/>
      <c r="R197" s="19"/>
      <c r="S197" s="18"/>
      <c r="T197" s="19"/>
      <c r="U197" s="22"/>
      <c r="V197" s="22"/>
      <c r="W197" s="20"/>
      <c r="X197" s="21"/>
      <c r="Y197" s="21"/>
    </row>
    <row r="198" spans="1:25" x14ac:dyDescent="0.3">
      <c r="A198" s="25"/>
      <c r="B198" s="25"/>
      <c r="C198" s="24"/>
      <c r="E198" s="19"/>
      <c r="F198" s="19"/>
      <c r="G198" s="19"/>
      <c r="H198" s="19"/>
      <c r="I198" s="19"/>
      <c r="L198" s="24"/>
      <c r="M198" s="20"/>
      <c r="N198" s="19"/>
      <c r="O198" s="18"/>
      <c r="P198" s="14"/>
      <c r="Q198" s="18"/>
      <c r="R198" s="19"/>
      <c r="S198" s="18"/>
      <c r="T198" s="19"/>
      <c r="U198" s="22"/>
      <c r="V198" s="22"/>
      <c r="W198" s="20"/>
      <c r="X198" s="21"/>
      <c r="Y198" s="21"/>
    </row>
    <row r="199" spans="1:25" x14ac:dyDescent="0.3">
      <c r="A199" s="25"/>
      <c r="B199" s="25"/>
      <c r="C199" s="24"/>
      <c r="E199" s="19"/>
      <c r="F199" s="19"/>
      <c r="G199" s="19"/>
      <c r="H199" s="19"/>
      <c r="I199" s="19"/>
      <c r="L199" s="24"/>
      <c r="M199" s="20"/>
      <c r="N199" s="19"/>
      <c r="O199" s="18"/>
      <c r="P199" s="14"/>
      <c r="Q199" s="18"/>
      <c r="R199" s="19"/>
      <c r="S199" s="18"/>
      <c r="T199" s="19"/>
      <c r="U199" s="22"/>
      <c r="V199" s="22"/>
      <c r="W199" s="20"/>
      <c r="X199" s="21"/>
      <c r="Y199" s="21"/>
    </row>
    <row r="200" spans="1:25" x14ac:dyDescent="0.3">
      <c r="A200" s="25"/>
      <c r="B200" s="25"/>
      <c r="C200" s="24"/>
      <c r="E200" s="19"/>
      <c r="F200" s="19"/>
      <c r="G200" s="19"/>
      <c r="H200" s="19"/>
      <c r="I200" s="19"/>
      <c r="L200" s="24"/>
      <c r="M200" s="20"/>
      <c r="N200" s="19"/>
      <c r="O200" s="18"/>
      <c r="P200" s="14"/>
      <c r="Q200" s="18"/>
      <c r="R200" s="19"/>
      <c r="S200" s="18"/>
      <c r="T200" s="19"/>
      <c r="U200" s="22"/>
      <c r="V200" s="22"/>
      <c r="W200" s="20"/>
      <c r="X200" s="21"/>
      <c r="Y200" s="21"/>
    </row>
    <row r="201" spans="1:25" x14ac:dyDescent="0.3">
      <c r="A201" s="25"/>
      <c r="B201" s="25"/>
      <c r="C201" s="24"/>
      <c r="E201" s="19"/>
      <c r="F201" s="19"/>
      <c r="G201" s="19"/>
      <c r="H201" s="19"/>
      <c r="I201" s="19"/>
      <c r="L201" s="24"/>
      <c r="M201" s="20"/>
      <c r="N201" s="19"/>
      <c r="O201" s="18"/>
      <c r="P201" s="14"/>
      <c r="Q201" s="18"/>
      <c r="R201" s="19"/>
      <c r="S201" s="18"/>
      <c r="T201" s="19"/>
      <c r="U201" s="22"/>
      <c r="V201" s="22"/>
      <c r="W201" s="20"/>
      <c r="X201" s="21"/>
      <c r="Y201" s="21"/>
    </row>
    <row r="202" spans="1:25" x14ac:dyDescent="0.3">
      <c r="A202" s="25"/>
      <c r="B202" s="25"/>
      <c r="C202" s="24"/>
      <c r="E202" s="19"/>
      <c r="F202" s="19"/>
      <c r="G202" s="19"/>
      <c r="H202" s="19"/>
      <c r="I202" s="19"/>
      <c r="L202" s="24"/>
      <c r="M202" s="20"/>
      <c r="N202" s="19"/>
      <c r="O202" s="18"/>
      <c r="P202" s="14"/>
      <c r="Q202" s="18"/>
      <c r="R202" s="19"/>
      <c r="S202" s="18"/>
      <c r="T202" s="19"/>
      <c r="U202" s="22"/>
      <c r="V202" s="22"/>
      <c r="W202" s="20"/>
      <c r="X202" s="21"/>
      <c r="Y202" s="21"/>
    </row>
    <row r="203" spans="1:25" x14ac:dyDescent="0.3">
      <c r="A203" s="25"/>
      <c r="B203" s="25"/>
      <c r="C203" s="24"/>
      <c r="E203" s="19"/>
      <c r="F203" s="19"/>
      <c r="G203" s="19"/>
      <c r="H203" s="19"/>
      <c r="I203" s="19"/>
      <c r="L203" s="24"/>
      <c r="M203" s="20"/>
      <c r="N203" s="19"/>
      <c r="O203" s="18"/>
      <c r="P203" s="14"/>
      <c r="Q203" s="18"/>
      <c r="R203" s="19"/>
      <c r="S203" s="18"/>
      <c r="T203" s="19"/>
      <c r="U203" s="22"/>
      <c r="V203" s="22"/>
      <c r="W203" s="20"/>
      <c r="X203" s="21"/>
      <c r="Y203" s="21"/>
    </row>
    <row r="204" spans="1:25" x14ac:dyDescent="0.3">
      <c r="A204" s="25"/>
      <c r="B204" s="25"/>
      <c r="C204" s="24"/>
      <c r="E204" s="19"/>
      <c r="F204" s="19"/>
      <c r="G204" s="19"/>
      <c r="H204" s="19"/>
      <c r="I204" s="19"/>
      <c r="L204" s="24"/>
      <c r="M204" s="20"/>
      <c r="N204" s="19"/>
      <c r="O204" s="18"/>
      <c r="P204" s="14"/>
      <c r="Q204" s="18"/>
      <c r="R204" s="19"/>
      <c r="S204" s="18"/>
      <c r="T204" s="19"/>
      <c r="U204" s="22"/>
      <c r="V204" s="22"/>
      <c r="W204" s="20"/>
      <c r="X204" s="21"/>
      <c r="Y204" s="21"/>
    </row>
    <row r="205" spans="1:25" x14ac:dyDescent="0.3">
      <c r="A205" s="25"/>
      <c r="B205" s="25"/>
      <c r="C205" s="24"/>
      <c r="E205" s="19"/>
      <c r="F205" s="19"/>
      <c r="G205" s="19"/>
      <c r="H205" s="19"/>
      <c r="I205" s="19"/>
      <c r="L205" s="24"/>
      <c r="M205" s="20"/>
      <c r="N205" s="19"/>
      <c r="O205" s="18"/>
      <c r="P205" s="14"/>
      <c r="Q205" s="18"/>
      <c r="R205" s="19"/>
      <c r="S205" s="18"/>
      <c r="T205" s="19"/>
      <c r="U205" s="22"/>
      <c r="V205" s="22"/>
      <c r="W205" s="20"/>
      <c r="X205" s="21"/>
      <c r="Y205" s="21"/>
    </row>
    <row r="206" spans="1:25" x14ac:dyDescent="0.3">
      <c r="A206" s="25"/>
      <c r="B206" s="25"/>
      <c r="C206" s="24"/>
      <c r="E206" s="19"/>
      <c r="F206" s="19"/>
      <c r="G206" s="19"/>
      <c r="H206" s="19"/>
      <c r="I206" s="19"/>
      <c r="L206" s="24"/>
      <c r="M206" s="20"/>
      <c r="N206" s="19"/>
      <c r="O206" s="18"/>
      <c r="P206" s="14"/>
      <c r="Q206" s="18"/>
      <c r="R206" s="19"/>
      <c r="S206" s="18"/>
      <c r="T206" s="19"/>
      <c r="U206" s="22"/>
      <c r="V206" s="22"/>
      <c r="W206" s="20"/>
      <c r="X206" s="21"/>
      <c r="Y206" s="21"/>
    </row>
    <row r="207" spans="1:25" x14ac:dyDescent="0.3">
      <c r="A207" s="25"/>
      <c r="B207" s="25"/>
      <c r="C207" s="24"/>
      <c r="E207" s="19"/>
      <c r="F207" s="19"/>
      <c r="G207" s="19"/>
      <c r="H207" s="19"/>
      <c r="I207" s="19"/>
      <c r="L207" s="24"/>
      <c r="M207" s="20"/>
      <c r="N207" s="19"/>
      <c r="O207" s="18"/>
      <c r="P207" s="14"/>
      <c r="Q207" s="18"/>
      <c r="R207" s="19"/>
      <c r="S207" s="18"/>
      <c r="T207" s="19"/>
      <c r="U207" s="22"/>
      <c r="V207" s="22"/>
      <c r="W207" s="20"/>
      <c r="X207" s="21"/>
      <c r="Y207" s="21"/>
    </row>
    <row r="208" spans="1:25" x14ac:dyDescent="0.3">
      <c r="A208" s="25"/>
      <c r="B208" s="25"/>
      <c r="C208" s="24"/>
      <c r="E208" s="19"/>
      <c r="F208" s="19"/>
      <c r="G208" s="19"/>
      <c r="H208" s="19"/>
      <c r="I208" s="19"/>
      <c r="L208" s="24"/>
      <c r="M208" s="20"/>
      <c r="N208" s="19"/>
      <c r="O208" s="18"/>
      <c r="P208" s="14"/>
      <c r="Q208" s="18"/>
      <c r="R208" s="19"/>
      <c r="S208" s="18"/>
      <c r="T208" s="19"/>
      <c r="U208" s="22"/>
      <c r="V208" s="22"/>
      <c r="W208" s="20"/>
      <c r="X208" s="21"/>
      <c r="Y208" s="21"/>
    </row>
    <row r="209" spans="1:25" x14ac:dyDescent="0.3">
      <c r="A209" s="25"/>
      <c r="B209" s="25"/>
      <c r="C209" s="24"/>
      <c r="E209" s="19"/>
      <c r="F209" s="19"/>
      <c r="G209" s="19"/>
      <c r="H209" s="19"/>
      <c r="I209" s="19"/>
      <c r="L209" s="24"/>
      <c r="M209" s="20"/>
      <c r="N209" s="19"/>
      <c r="O209" s="18"/>
      <c r="P209" s="14"/>
      <c r="Q209" s="18"/>
      <c r="R209" s="19"/>
      <c r="S209" s="18"/>
      <c r="T209" s="19"/>
      <c r="U209" s="22"/>
      <c r="V209" s="22"/>
      <c r="W209" s="20"/>
      <c r="X209" s="21"/>
      <c r="Y209" s="21"/>
    </row>
    <row r="210" spans="1:25" x14ac:dyDescent="0.3">
      <c r="A210" s="25"/>
      <c r="B210" s="25"/>
      <c r="C210" s="24"/>
      <c r="E210" s="19"/>
      <c r="F210" s="19"/>
      <c r="G210" s="19"/>
      <c r="H210" s="19"/>
      <c r="I210" s="19"/>
      <c r="L210" s="24"/>
      <c r="M210" s="20"/>
      <c r="N210" s="19"/>
      <c r="O210" s="18"/>
      <c r="P210" s="14"/>
      <c r="Q210" s="18"/>
      <c r="R210" s="19"/>
      <c r="S210" s="18"/>
      <c r="T210" s="19"/>
      <c r="U210" s="22"/>
      <c r="V210" s="22"/>
      <c r="W210" s="20"/>
      <c r="X210" s="21"/>
      <c r="Y210" s="21"/>
    </row>
    <row r="211" spans="1:25" x14ac:dyDescent="0.3">
      <c r="A211" s="25"/>
      <c r="B211" s="25"/>
      <c r="C211" s="24"/>
      <c r="E211" s="19"/>
      <c r="F211" s="19"/>
      <c r="G211" s="19"/>
      <c r="H211" s="19"/>
      <c r="I211" s="19"/>
      <c r="L211" s="24"/>
      <c r="M211" s="20"/>
      <c r="N211" s="19"/>
      <c r="O211" s="18"/>
      <c r="P211" s="14"/>
      <c r="Q211" s="18"/>
      <c r="R211" s="19"/>
      <c r="S211" s="18"/>
      <c r="T211" s="19"/>
      <c r="U211" s="22"/>
      <c r="V211" s="22"/>
      <c r="W211" s="20"/>
      <c r="X211" s="21"/>
      <c r="Y211" s="21"/>
    </row>
    <row r="212" spans="1:25" x14ac:dyDescent="0.3">
      <c r="A212" s="25"/>
      <c r="B212" s="25"/>
      <c r="C212" s="24"/>
      <c r="E212" s="19"/>
      <c r="F212" s="19"/>
      <c r="G212" s="19"/>
      <c r="H212" s="19"/>
      <c r="I212" s="19"/>
      <c r="L212" s="24"/>
      <c r="M212" s="20"/>
      <c r="N212" s="19"/>
      <c r="O212" s="18"/>
      <c r="P212" s="14"/>
      <c r="Q212" s="18"/>
      <c r="R212" s="19"/>
      <c r="S212" s="18"/>
      <c r="T212" s="19"/>
      <c r="U212" s="22"/>
      <c r="V212" s="22"/>
      <c r="W212" s="20"/>
      <c r="X212" s="21"/>
      <c r="Y212" s="21"/>
    </row>
    <row r="213" spans="1:25" x14ac:dyDescent="0.3">
      <c r="A213" s="25"/>
      <c r="B213" s="25"/>
      <c r="C213" s="24"/>
      <c r="E213" s="19"/>
      <c r="F213" s="19"/>
      <c r="G213" s="19"/>
      <c r="H213" s="19"/>
      <c r="I213" s="19"/>
      <c r="L213" s="24"/>
      <c r="M213" s="20"/>
      <c r="N213" s="19"/>
      <c r="O213" s="18"/>
      <c r="P213" s="14"/>
      <c r="Q213" s="18"/>
      <c r="R213" s="19"/>
      <c r="S213" s="18"/>
      <c r="T213" s="19"/>
      <c r="U213" s="22"/>
      <c r="V213" s="22"/>
      <c r="W213" s="20"/>
      <c r="X213" s="21"/>
      <c r="Y213" s="21"/>
    </row>
    <row r="214" spans="1:25" x14ac:dyDescent="0.3">
      <c r="A214" s="25"/>
      <c r="B214" s="25"/>
      <c r="C214" s="24"/>
      <c r="E214" s="19"/>
      <c r="F214" s="19"/>
      <c r="G214" s="19"/>
      <c r="H214" s="19"/>
      <c r="I214" s="19"/>
      <c r="L214" s="24"/>
      <c r="M214" s="20"/>
      <c r="N214" s="19"/>
      <c r="O214" s="18"/>
      <c r="P214" s="14"/>
      <c r="Q214" s="18"/>
      <c r="R214" s="19"/>
      <c r="S214" s="18"/>
      <c r="T214" s="19"/>
      <c r="U214" s="22"/>
      <c r="V214" s="22"/>
      <c r="W214" s="20"/>
      <c r="X214" s="21"/>
      <c r="Y214" s="21"/>
    </row>
    <row r="215" spans="1:25" x14ac:dyDescent="0.3">
      <c r="A215" s="25"/>
      <c r="B215" s="25"/>
      <c r="C215" s="24"/>
      <c r="E215" s="19"/>
      <c r="F215" s="19"/>
      <c r="G215" s="19"/>
      <c r="H215" s="19"/>
      <c r="I215" s="19"/>
      <c r="L215" s="24"/>
      <c r="M215" s="20"/>
      <c r="N215" s="19"/>
      <c r="O215" s="18"/>
      <c r="P215" s="14"/>
      <c r="Q215" s="18"/>
      <c r="R215" s="19"/>
      <c r="S215" s="18"/>
      <c r="T215" s="19"/>
      <c r="U215" s="22"/>
      <c r="V215" s="22"/>
      <c r="W215" s="20"/>
      <c r="X215" s="21"/>
      <c r="Y215" s="21"/>
    </row>
    <row r="216" spans="1:25" x14ac:dyDescent="0.3">
      <c r="A216" s="25"/>
      <c r="B216" s="25"/>
      <c r="C216" s="24"/>
      <c r="E216" s="19"/>
      <c r="F216" s="19"/>
      <c r="G216" s="19"/>
      <c r="H216" s="19"/>
      <c r="I216" s="19"/>
      <c r="L216" s="24"/>
      <c r="M216" s="20"/>
      <c r="N216" s="19"/>
      <c r="O216" s="18"/>
      <c r="P216" s="14"/>
      <c r="Q216" s="18"/>
      <c r="R216" s="19"/>
      <c r="S216" s="18"/>
      <c r="T216" s="19"/>
      <c r="U216" s="22"/>
      <c r="V216" s="22"/>
      <c r="W216" s="20"/>
      <c r="X216" s="21"/>
      <c r="Y216" s="21"/>
    </row>
    <row r="217" spans="1:25" x14ac:dyDescent="0.3">
      <c r="A217" s="25"/>
      <c r="B217" s="25"/>
      <c r="C217" s="24"/>
      <c r="E217" s="19"/>
      <c r="F217" s="19"/>
      <c r="G217" s="19"/>
      <c r="H217" s="19"/>
      <c r="I217" s="19"/>
      <c r="L217" s="24"/>
      <c r="M217" s="20"/>
      <c r="N217" s="19"/>
      <c r="O217" s="18"/>
      <c r="P217" s="14"/>
      <c r="Q217" s="18"/>
      <c r="R217" s="19"/>
      <c r="S217" s="18"/>
      <c r="T217" s="19"/>
      <c r="U217" s="22"/>
      <c r="V217" s="22"/>
      <c r="W217" s="20"/>
      <c r="X217" s="21"/>
      <c r="Y217" s="21"/>
    </row>
    <row r="218" spans="1:25" x14ac:dyDescent="0.3">
      <c r="A218" s="25"/>
      <c r="B218" s="25"/>
      <c r="C218" s="24"/>
      <c r="E218" s="19"/>
      <c r="F218" s="19"/>
      <c r="G218" s="19"/>
      <c r="H218" s="19"/>
      <c r="I218" s="19"/>
      <c r="L218" s="24"/>
      <c r="M218" s="20"/>
      <c r="N218" s="19"/>
      <c r="O218" s="18"/>
      <c r="P218" s="14"/>
      <c r="Q218" s="18"/>
      <c r="R218" s="19"/>
      <c r="S218" s="18"/>
      <c r="T218" s="19"/>
      <c r="U218" s="22"/>
      <c r="V218" s="22"/>
      <c r="W218" s="20"/>
      <c r="X218" s="21"/>
      <c r="Y218" s="21"/>
    </row>
    <row r="219" spans="1:25" x14ac:dyDescent="0.3">
      <c r="A219" s="25"/>
      <c r="B219" s="25"/>
      <c r="C219" s="24"/>
      <c r="E219" s="19"/>
      <c r="F219" s="19"/>
      <c r="G219" s="19"/>
      <c r="H219" s="19"/>
      <c r="I219" s="19"/>
      <c r="L219" s="24"/>
      <c r="M219" s="20"/>
      <c r="N219" s="19"/>
      <c r="O219" s="18"/>
      <c r="P219" s="14"/>
      <c r="Q219" s="18"/>
      <c r="R219" s="19"/>
      <c r="S219" s="18"/>
      <c r="T219" s="19"/>
      <c r="U219" s="22"/>
      <c r="V219" s="22"/>
      <c r="W219" s="20"/>
      <c r="X219" s="21"/>
      <c r="Y219" s="21"/>
    </row>
    <row r="220" spans="1:25" x14ac:dyDescent="0.3">
      <c r="A220" s="25"/>
      <c r="B220" s="25"/>
      <c r="C220" s="24"/>
      <c r="E220" s="19"/>
      <c r="F220" s="19"/>
      <c r="G220" s="19"/>
      <c r="H220" s="19"/>
      <c r="I220" s="19"/>
      <c r="L220" s="24"/>
      <c r="M220" s="20"/>
      <c r="N220" s="19"/>
      <c r="O220" s="18"/>
      <c r="P220" s="14"/>
      <c r="Q220" s="18"/>
      <c r="R220" s="19"/>
      <c r="S220" s="18"/>
      <c r="T220" s="19"/>
      <c r="U220" s="22"/>
      <c r="V220" s="22"/>
      <c r="W220" s="20"/>
      <c r="X220" s="21"/>
      <c r="Y220" s="21"/>
    </row>
    <row r="221" spans="1:25" x14ac:dyDescent="0.3">
      <c r="A221" s="25"/>
      <c r="B221" s="25"/>
      <c r="C221" s="24"/>
      <c r="E221" s="19"/>
      <c r="F221" s="19"/>
      <c r="G221" s="19"/>
      <c r="H221" s="19"/>
      <c r="I221" s="19"/>
      <c r="L221" s="24"/>
      <c r="M221" s="20"/>
      <c r="N221" s="19"/>
      <c r="O221" s="18"/>
      <c r="P221" s="14"/>
      <c r="Q221" s="18"/>
      <c r="R221" s="19"/>
      <c r="S221" s="18"/>
      <c r="T221" s="19"/>
      <c r="U221" s="22"/>
      <c r="V221" s="22"/>
      <c r="W221" s="20"/>
      <c r="X221" s="21"/>
      <c r="Y221" s="21"/>
    </row>
    <row r="222" spans="1:25" x14ac:dyDescent="0.3">
      <c r="A222" s="25"/>
      <c r="B222" s="25"/>
      <c r="C222" s="24"/>
      <c r="E222" s="19"/>
      <c r="F222" s="19"/>
      <c r="G222" s="19"/>
      <c r="H222" s="19"/>
      <c r="I222" s="19"/>
      <c r="L222" s="24"/>
      <c r="M222" s="20"/>
      <c r="N222" s="19"/>
      <c r="O222" s="18"/>
      <c r="P222" s="14"/>
      <c r="Q222" s="18"/>
      <c r="R222" s="19"/>
      <c r="S222" s="18"/>
      <c r="T222" s="19"/>
      <c r="U222" s="22"/>
      <c r="V222" s="22"/>
      <c r="W222" s="20"/>
      <c r="X222" s="21"/>
      <c r="Y222" s="21"/>
    </row>
    <row r="223" spans="1:25" x14ac:dyDescent="0.3">
      <c r="A223" s="25"/>
      <c r="B223" s="25"/>
      <c r="C223" s="24"/>
      <c r="E223" s="19"/>
      <c r="F223" s="19"/>
      <c r="G223" s="19"/>
      <c r="H223" s="19"/>
      <c r="I223" s="19"/>
      <c r="L223" s="24"/>
      <c r="M223" s="20"/>
      <c r="N223" s="19"/>
      <c r="O223" s="18"/>
      <c r="P223" s="14"/>
      <c r="Q223" s="18"/>
      <c r="R223" s="19"/>
      <c r="S223" s="18"/>
      <c r="T223" s="19"/>
      <c r="U223" s="22"/>
      <c r="V223" s="22"/>
      <c r="W223" s="20"/>
      <c r="X223" s="21"/>
      <c r="Y223" s="21"/>
    </row>
    <row r="224" spans="1:25" x14ac:dyDescent="0.3">
      <c r="A224" s="25"/>
      <c r="B224" s="25"/>
      <c r="C224" s="24"/>
      <c r="E224" s="19"/>
      <c r="F224" s="19"/>
      <c r="G224" s="19"/>
      <c r="H224" s="19"/>
      <c r="I224" s="19"/>
      <c r="L224" s="24"/>
      <c r="M224" s="20"/>
      <c r="N224" s="19"/>
      <c r="O224" s="18"/>
      <c r="P224" s="14"/>
      <c r="Q224" s="18"/>
      <c r="R224" s="19"/>
      <c r="S224" s="18"/>
      <c r="T224" s="19"/>
      <c r="U224" s="22"/>
      <c r="V224" s="22"/>
      <c r="W224" s="20"/>
      <c r="X224" s="21"/>
      <c r="Y224" s="21"/>
    </row>
    <row r="225" spans="1:25" x14ac:dyDescent="0.3">
      <c r="A225" s="25"/>
      <c r="B225" s="25"/>
      <c r="C225" s="24"/>
      <c r="E225" s="19"/>
      <c r="F225" s="19"/>
      <c r="G225" s="19"/>
      <c r="H225" s="19"/>
      <c r="I225" s="19"/>
      <c r="L225" s="24"/>
      <c r="M225" s="20"/>
      <c r="N225" s="19"/>
      <c r="O225" s="18"/>
      <c r="P225" s="14"/>
      <c r="Q225" s="18"/>
      <c r="R225" s="19"/>
      <c r="S225" s="18"/>
      <c r="T225" s="19"/>
      <c r="U225" s="22"/>
      <c r="V225" s="22"/>
      <c r="W225" s="20"/>
      <c r="X225" s="21"/>
      <c r="Y225" s="21"/>
    </row>
    <row r="226" spans="1:25" x14ac:dyDescent="0.3">
      <c r="A226" s="25"/>
      <c r="B226" s="25"/>
      <c r="C226" s="24"/>
      <c r="E226" s="19"/>
      <c r="F226" s="19"/>
      <c r="G226" s="19"/>
      <c r="H226" s="19"/>
      <c r="I226" s="19"/>
      <c r="L226" s="24"/>
      <c r="M226" s="20"/>
      <c r="N226" s="19"/>
      <c r="O226" s="18"/>
      <c r="P226" s="14"/>
      <c r="Q226" s="18"/>
      <c r="R226" s="19"/>
      <c r="S226" s="18"/>
      <c r="T226" s="19"/>
      <c r="U226" s="22"/>
      <c r="V226" s="22"/>
      <c r="W226" s="24"/>
      <c r="X226" s="21"/>
      <c r="Y226" s="21"/>
    </row>
    <row r="227" spans="1:25" x14ac:dyDescent="0.3">
      <c r="A227" s="25"/>
      <c r="B227" s="25"/>
      <c r="C227" s="24"/>
      <c r="E227" s="19"/>
      <c r="F227" s="19"/>
      <c r="G227" s="19"/>
      <c r="H227" s="19"/>
      <c r="I227" s="19"/>
      <c r="L227" s="24"/>
      <c r="M227" s="20"/>
      <c r="N227" s="19"/>
      <c r="O227" s="18"/>
      <c r="P227" s="14"/>
      <c r="Q227" s="18"/>
      <c r="R227" s="19"/>
      <c r="S227" s="18"/>
      <c r="T227" s="19"/>
      <c r="U227" s="22"/>
      <c r="V227" s="22"/>
      <c r="W227" s="24"/>
      <c r="X227" s="21"/>
      <c r="Y227" s="21"/>
    </row>
    <row r="228" spans="1:25" x14ac:dyDescent="0.3">
      <c r="A228" s="25"/>
      <c r="B228" s="25"/>
      <c r="C228" s="24"/>
      <c r="E228" s="19"/>
      <c r="F228" s="19"/>
      <c r="G228" s="19"/>
      <c r="H228" s="19"/>
      <c r="I228" s="19"/>
      <c r="L228" s="24"/>
      <c r="M228" s="20"/>
      <c r="N228" s="19"/>
      <c r="O228" s="18"/>
      <c r="P228" s="14"/>
      <c r="Q228" s="18"/>
      <c r="R228" s="19"/>
      <c r="S228" s="18"/>
      <c r="T228" s="19"/>
      <c r="U228" s="22"/>
      <c r="V228" s="22"/>
      <c r="W228" s="24"/>
      <c r="X228" s="21"/>
      <c r="Y228" s="21"/>
    </row>
    <row r="229" spans="1:25" x14ac:dyDescent="0.3">
      <c r="A229" s="25"/>
      <c r="B229" s="25"/>
      <c r="C229" s="24"/>
      <c r="E229" s="19"/>
      <c r="F229" s="19"/>
      <c r="G229" s="19"/>
      <c r="H229" s="19"/>
      <c r="I229" s="19"/>
      <c r="L229" s="24"/>
      <c r="M229" s="20"/>
      <c r="N229" s="19"/>
      <c r="O229" s="18"/>
      <c r="P229" s="14"/>
      <c r="Q229" s="18"/>
      <c r="R229" s="19"/>
      <c r="S229" s="18"/>
      <c r="T229" s="19"/>
      <c r="U229" s="22"/>
      <c r="V229" s="22"/>
      <c r="W229" s="24"/>
      <c r="X229" s="21"/>
      <c r="Y229" s="21"/>
    </row>
    <row r="230" spans="1:25" x14ac:dyDescent="0.3">
      <c r="A230" s="25"/>
      <c r="B230" s="25"/>
      <c r="C230" s="24"/>
      <c r="E230" s="19"/>
      <c r="F230" s="19"/>
      <c r="G230" s="19"/>
      <c r="H230" s="19"/>
      <c r="I230" s="19"/>
      <c r="L230" s="24"/>
      <c r="M230" s="20"/>
      <c r="N230" s="19"/>
      <c r="O230" s="18"/>
      <c r="P230" s="14"/>
      <c r="Q230" s="18"/>
      <c r="R230" s="19"/>
      <c r="S230" s="18"/>
      <c r="T230" s="19"/>
      <c r="U230" s="22"/>
      <c r="V230" s="22"/>
      <c r="W230" s="24"/>
      <c r="X230" s="21"/>
      <c r="Y230" s="21"/>
    </row>
    <row r="231" spans="1:25" x14ac:dyDescent="0.3">
      <c r="A231" s="25"/>
      <c r="B231" s="25"/>
      <c r="C231" s="24"/>
      <c r="E231" s="19"/>
      <c r="F231" s="19"/>
      <c r="G231" s="19"/>
      <c r="H231" s="19"/>
      <c r="I231" s="19"/>
      <c r="L231" s="24"/>
      <c r="M231" s="20"/>
      <c r="N231" s="19"/>
      <c r="O231" s="18"/>
      <c r="P231" s="14"/>
      <c r="Q231" s="18"/>
      <c r="R231" s="19"/>
      <c r="S231" s="18"/>
      <c r="T231" s="19"/>
      <c r="U231" s="22"/>
      <c r="V231" s="22"/>
      <c r="W231" s="24"/>
      <c r="X231" s="21"/>
      <c r="Y231" s="21"/>
    </row>
    <row r="232" spans="1:25" x14ac:dyDescent="0.3">
      <c r="A232" s="25"/>
      <c r="B232" s="25"/>
      <c r="C232" s="24"/>
      <c r="E232" s="19"/>
      <c r="F232" s="19"/>
      <c r="G232" s="19"/>
      <c r="H232" s="19"/>
      <c r="I232" s="19"/>
      <c r="L232" s="24"/>
      <c r="M232" s="20"/>
      <c r="N232" s="19"/>
      <c r="O232" s="18"/>
      <c r="P232" s="14"/>
      <c r="Q232" s="18"/>
      <c r="R232" s="19"/>
      <c r="S232" s="18"/>
      <c r="T232" s="19"/>
      <c r="U232" s="22"/>
      <c r="V232" s="22"/>
      <c r="W232" s="24"/>
      <c r="X232" s="21"/>
      <c r="Y232" s="21"/>
    </row>
    <row r="233" spans="1:25" x14ac:dyDescent="0.3">
      <c r="A233" s="11"/>
      <c r="B233" s="11"/>
      <c r="C233" s="24"/>
      <c r="E233" s="19"/>
      <c r="F233" s="19"/>
      <c r="G233" s="19"/>
      <c r="H233" s="19"/>
      <c r="I233" s="19"/>
      <c r="L233" s="24"/>
      <c r="M233" s="20"/>
      <c r="N233" s="19"/>
      <c r="O233" s="18"/>
      <c r="P233" s="14"/>
      <c r="Q233" s="18"/>
      <c r="R233" s="19"/>
      <c r="S233" s="18"/>
      <c r="T233" s="19"/>
      <c r="U233" s="22"/>
      <c r="V233" s="22"/>
      <c r="W233" s="24"/>
      <c r="X233" s="21"/>
      <c r="Y233" s="21"/>
    </row>
    <row r="234" spans="1:25" x14ac:dyDescent="0.3">
      <c r="A234" s="11"/>
      <c r="B234" s="11"/>
      <c r="C234" s="24"/>
      <c r="E234" s="19"/>
      <c r="F234" s="19"/>
      <c r="G234" s="19"/>
      <c r="H234" s="19"/>
      <c r="I234" s="19"/>
      <c r="L234" s="24"/>
      <c r="M234" s="20"/>
      <c r="N234" s="19"/>
      <c r="O234" s="18"/>
      <c r="P234" s="18"/>
      <c r="Q234" s="18"/>
      <c r="R234" s="19"/>
      <c r="S234" s="18"/>
      <c r="T234" s="19"/>
      <c r="U234" s="22"/>
      <c r="V234" s="22"/>
      <c r="W234" s="24"/>
      <c r="X234" s="21"/>
      <c r="Y234" s="21"/>
    </row>
  </sheetData>
  <mergeCells count="2">
    <mergeCell ref="M5:O5"/>
    <mergeCell ref="Q5:S5"/>
  </mergeCells>
  <conditionalFormatting sqref="C98">
    <cfRule type="expression" dxfId="161" priority="184">
      <formula>IF($S98="poistunut",TRUE,FALSE)</formula>
    </cfRule>
  </conditionalFormatting>
  <conditionalFormatting sqref="C99">
    <cfRule type="expression" dxfId="160" priority="183">
      <formula>IF($S99="poistunut",TRUE,FALSE)</formula>
    </cfRule>
  </conditionalFormatting>
  <conditionalFormatting sqref="C100:C114">
    <cfRule type="expression" dxfId="159" priority="182">
      <formula>IF($S100="poistunut",TRUE,FALSE)</formula>
    </cfRule>
  </conditionalFormatting>
  <conditionalFormatting sqref="D96">
    <cfRule type="expression" dxfId="158" priority="181">
      <formula>IF($S96="poistunut",TRUE,FALSE)</formula>
    </cfRule>
  </conditionalFormatting>
  <conditionalFormatting sqref="C98">
    <cfRule type="expression" dxfId="157" priority="180">
      <formula>IF($S98="poistunut",TRUE,FALSE)</formula>
    </cfRule>
  </conditionalFormatting>
  <conditionalFormatting sqref="C99">
    <cfRule type="expression" dxfId="156" priority="179">
      <formula>IF($S99="poistunut",TRUE,FALSE)</formula>
    </cfRule>
  </conditionalFormatting>
  <conditionalFormatting sqref="C100:C114">
    <cfRule type="expression" dxfId="155" priority="178">
      <formula>IF($S100="poistunut",TRUE,FALSE)</formula>
    </cfRule>
  </conditionalFormatting>
  <conditionalFormatting sqref="A1:C1 E1:P1 U1:XFD3 D2:P3">
    <cfRule type="expression" dxfId="154" priority="185" stopIfTrue="1">
      <formula>IF($W1="poistunut",TRUE,FALSE)</formula>
    </cfRule>
    <cfRule type="cellIs" dxfId="153" priority="186" stopIfTrue="1" operator="equal">
      <formula>"Ei ole"</formula>
    </cfRule>
    <cfRule type="cellIs" dxfId="152" priority="187" stopIfTrue="1" operator="equal">
      <formula>"Poistunut"</formula>
    </cfRule>
  </conditionalFormatting>
  <conditionalFormatting sqref="A3:C4">
    <cfRule type="expression" dxfId="151" priority="188" stopIfTrue="1">
      <formula>IF($W2="poistunut",TRUE,FALSE)</formula>
    </cfRule>
    <cfRule type="cellIs" dxfId="150" priority="189" stopIfTrue="1" operator="equal">
      <formula>"Ei ole"</formula>
    </cfRule>
    <cfRule type="cellIs" dxfId="149" priority="190" stopIfTrue="1" operator="equal">
      <formula>"Poistunut"</formula>
    </cfRule>
  </conditionalFormatting>
  <conditionalFormatting sqref="A7:C7 A15:XFD1048576 E7:XFD7 A1:XFD6 A8:A14 Y8:XFD14">
    <cfRule type="cellIs" dxfId="148" priority="169" operator="equal">
      <formula>"REMOVED"</formula>
    </cfRule>
    <cfRule type="cellIs" dxfId="147" priority="170" stopIfTrue="1" operator="equal">
      <formula>"IMPLEMENTED"</formula>
    </cfRule>
    <cfRule type="cellIs" dxfId="146" priority="171" stopIfTrue="1" operator="equal">
      <formula>"CONTROLLED"</formula>
    </cfRule>
    <cfRule type="cellIs" dxfId="145" priority="172" stopIfTrue="1" operator="equal">
      <formula>"OPEN"</formula>
    </cfRule>
    <cfRule type="cellIs" dxfId="144" priority="173" stopIfTrue="1" operator="equal">
      <formula>"Severe"</formula>
    </cfRule>
    <cfRule type="cellIs" dxfId="143" priority="174" stopIfTrue="1" operator="equal">
      <formula>"Significant"</formula>
    </cfRule>
    <cfRule type="cellIs" dxfId="142" priority="175" stopIfTrue="1" operator="equal">
      <formula>"Moderate"</formula>
    </cfRule>
    <cfRule type="cellIs" dxfId="141" priority="176" stopIfTrue="1" operator="equal">
      <formula>"Minor"</formula>
    </cfRule>
    <cfRule type="cellIs" dxfId="140" priority="177" stopIfTrue="1" operator="equal">
      <formula>"Negligible"</formula>
    </cfRule>
  </conditionalFormatting>
  <conditionalFormatting sqref="D4">
    <cfRule type="expression" dxfId="139" priority="130" stopIfTrue="1">
      <formula>IF($W4="poistunut",TRUE,FALSE)</formula>
    </cfRule>
    <cfRule type="cellIs" dxfId="138" priority="131" stopIfTrue="1" operator="equal">
      <formula>"Ei ole"</formula>
    </cfRule>
    <cfRule type="cellIs" dxfId="137" priority="132" stopIfTrue="1" operator="equal">
      <formula>"Poistunut"</formula>
    </cfRule>
  </conditionalFormatting>
  <conditionalFormatting sqref="U7">
    <cfRule type="cellIs" dxfId="136" priority="121" operator="equal">
      <formula>"REMOVED"</formula>
    </cfRule>
    <cfRule type="cellIs" dxfId="135" priority="122" stopIfTrue="1" operator="equal">
      <formula>"IMPLEMENTED"</formula>
    </cfRule>
    <cfRule type="cellIs" dxfId="134" priority="123" stopIfTrue="1" operator="equal">
      <formula>"CONTROLLED"</formula>
    </cfRule>
    <cfRule type="cellIs" dxfId="133" priority="124" stopIfTrue="1" operator="equal">
      <formula>"OPEN"</formula>
    </cfRule>
    <cfRule type="cellIs" dxfId="132" priority="126" stopIfTrue="1" operator="equal">
      <formula>"Significant"</formula>
    </cfRule>
    <cfRule type="cellIs" dxfId="131" priority="127" stopIfTrue="1" operator="equal">
      <formula>"Moderate"</formula>
    </cfRule>
    <cfRule type="cellIs" dxfId="130" priority="128" stopIfTrue="1" operator="equal">
      <formula>"Minor"</formula>
    </cfRule>
    <cfRule type="cellIs" dxfId="129" priority="129" stopIfTrue="1" operator="equal">
      <formula>"Negligible"</formula>
    </cfRule>
  </conditionalFormatting>
  <conditionalFormatting sqref="M1:O7 M15:O1048576">
    <cfRule type="cellIs" dxfId="128" priority="125" stopIfTrue="1" operator="equal">
      <formula>"Critical"</formula>
    </cfRule>
  </conditionalFormatting>
  <conditionalFormatting sqref="U10">
    <cfRule type="cellIs" dxfId="127" priority="66" operator="equal">
      <formula>"REMOVED"</formula>
    </cfRule>
    <cfRule type="cellIs" dxfId="126" priority="67" stopIfTrue="1" operator="equal">
      <formula>"IMPLEMENTED"</formula>
    </cfRule>
    <cfRule type="cellIs" dxfId="125" priority="68" stopIfTrue="1" operator="equal">
      <formula>"CONTROLLED"</formula>
    </cfRule>
    <cfRule type="cellIs" dxfId="124" priority="69" stopIfTrue="1" operator="equal">
      <formula>"OPEN"</formula>
    </cfRule>
    <cfRule type="cellIs" dxfId="123" priority="70" stopIfTrue="1" operator="equal">
      <formula>"Severe"</formula>
    </cfRule>
    <cfRule type="cellIs" dxfId="122" priority="71" stopIfTrue="1" operator="equal">
      <formula>"Significant"</formula>
    </cfRule>
    <cfRule type="cellIs" dxfId="121" priority="72" stopIfTrue="1" operator="equal">
      <formula>"Moderate"</formula>
    </cfRule>
    <cfRule type="cellIs" dxfId="120" priority="73" stopIfTrue="1" operator="equal">
      <formula>"Minor"</formula>
    </cfRule>
    <cfRule type="cellIs" dxfId="119" priority="74" stopIfTrue="1" operator="equal">
      <formula>"Negligible"</formula>
    </cfRule>
  </conditionalFormatting>
  <conditionalFormatting sqref="V8:X9 B8:T9">
    <cfRule type="cellIs" dxfId="118" priority="94" operator="equal">
      <formula>"REMOVED"</formula>
    </cfRule>
    <cfRule type="cellIs" dxfId="117" priority="95" stopIfTrue="1" operator="equal">
      <formula>"IMPLEMENTED"</formula>
    </cfRule>
    <cfRule type="cellIs" dxfId="116" priority="96" stopIfTrue="1" operator="equal">
      <formula>"CONTROLLED"</formula>
    </cfRule>
    <cfRule type="cellIs" dxfId="115" priority="97" stopIfTrue="1" operator="equal">
      <formula>"OPEN"</formula>
    </cfRule>
    <cfRule type="cellIs" dxfId="114" priority="98" stopIfTrue="1" operator="equal">
      <formula>"Severe"</formula>
    </cfRule>
    <cfRule type="cellIs" dxfId="113" priority="99" stopIfTrue="1" operator="equal">
      <formula>"Significant"</formula>
    </cfRule>
    <cfRule type="cellIs" dxfId="112" priority="100" stopIfTrue="1" operator="equal">
      <formula>"Moderate"</formula>
    </cfRule>
    <cfRule type="cellIs" dxfId="111" priority="101" stopIfTrue="1" operator="equal">
      <formula>"Minor"</formula>
    </cfRule>
    <cfRule type="cellIs" dxfId="110" priority="102" stopIfTrue="1" operator="equal">
      <formula>"Negligible"</formula>
    </cfRule>
  </conditionalFormatting>
  <conditionalFormatting sqref="U8:U9">
    <cfRule type="cellIs" dxfId="109" priority="85" operator="equal">
      <formula>"REMOVED"</formula>
    </cfRule>
    <cfRule type="cellIs" dxfId="108" priority="86" stopIfTrue="1" operator="equal">
      <formula>"IMPLEMENTED"</formula>
    </cfRule>
    <cfRule type="cellIs" dxfId="107" priority="87" stopIfTrue="1" operator="equal">
      <formula>"CONTROLLED"</formula>
    </cfRule>
    <cfRule type="cellIs" dxfId="106" priority="88" stopIfTrue="1" operator="equal">
      <formula>"OPEN"</formula>
    </cfRule>
    <cfRule type="cellIs" dxfId="105" priority="90" stopIfTrue="1" operator="equal">
      <formula>"Significant"</formula>
    </cfRule>
    <cfRule type="cellIs" dxfId="104" priority="91" stopIfTrue="1" operator="equal">
      <formula>"Moderate"</formula>
    </cfRule>
    <cfRule type="cellIs" dxfId="103" priority="92" stopIfTrue="1" operator="equal">
      <formula>"Minor"</formula>
    </cfRule>
    <cfRule type="cellIs" dxfId="102" priority="93" stopIfTrue="1" operator="equal">
      <formula>"Negligible"</formula>
    </cfRule>
  </conditionalFormatting>
  <conditionalFormatting sqref="M8:O9">
    <cfRule type="cellIs" dxfId="101" priority="89" stopIfTrue="1" operator="equal">
      <formula>"Critical"</formula>
    </cfRule>
  </conditionalFormatting>
  <conditionalFormatting sqref="V10:X10 B10:T10">
    <cfRule type="cellIs" dxfId="100" priority="76" operator="equal">
      <formula>"REMOVED"</formula>
    </cfRule>
    <cfRule type="cellIs" dxfId="99" priority="77" stopIfTrue="1" operator="equal">
      <formula>"IMPLEMENTED"</formula>
    </cfRule>
    <cfRule type="cellIs" dxfId="98" priority="78" stopIfTrue="1" operator="equal">
      <formula>"CONTROLLED"</formula>
    </cfRule>
    <cfRule type="cellIs" dxfId="97" priority="79" stopIfTrue="1" operator="equal">
      <formula>"OPEN"</formula>
    </cfRule>
    <cfRule type="cellIs" dxfId="96" priority="80" stopIfTrue="1" operator="equal">
      <formula>"Severe"</formula>
    </cfRule>
    <cfRule type="cellIs" dxfId="95" priority="81" stopIfTrue="1" operator="equal">
      <formula>"Significant"</formula>
    </cfRule>
    <cfRule type="cellIs" dxfId="94" priority="82" stopIfTrue="1" operator="equal">
      <formula>"Moderate"</formula>
    </cfRule>
    <cfRule type="cellIs" dxfId="93" priority="83" stopIfTrue="1" operator="equal">
      <formula>"Minor"</formula>
    </cfRule>
    <cfRule type="cellIs" dxfId="92" priority="84" stopIfTrue="1" operator="equal">
      <formula>"Negligible"</formula>
    </cfRule>
  </conditionalFormatting>
  <conditionalFormatting sqref="M10:O10">
    <cfRule type="cellIs" dxfId="91" priority="75" stopIfTrue="1" operator="equal">
      <formula>"Critical"</formula>
    </cfRule>
  </conditionalFormatting>
  <conditionalFormatting sqref="V11:X11 B11:T11">
    <cfRule type="cellIs" dxfId="90" priority="57" operator="equal">
      <formula>"REMOVED"</formula>
    </cfRule>
    <cfRule type="cellIs" dxfId="89" priority="58" stopIfTrue="1" operator="equal">
      <formula>"IMPLEMENTED"</formula>
    </cfRule>
    <cfRule type="cellIs" dxfId="88" priority="59" stopIfTrue="1" operator="equal">
      <formula>"CONTROLLED"</formula>
    </cfRule>
    <cfRule type="cellIs" dxfId="87" priority="60" stopIfTrue="1" operator="equal">
      <formula>"OPEN"</formula>
    </cfRule>
    <cfRule type="cellIs" dxfId="86" priority="61" stopIfTrue="1" operator="equal">
      <formula>"Severe"</formula>
    </cfRule>
    <cfRule type="cellIs" dxfId="85" priority="62" stopIfTrue="1" operator="equal">
      <formula>"Significant"</formula>
    </cfRule>
    <cfRule type="cellIs" dxfId="84" priority="63" stopIfTrue="1" operator="equal">
      <formula>"Moderate"</formula>
    </cfRule>
    <cfRule type="cellIs" dxfId="83" priority="64" stopIfTrue="1" operator="equal">
      <formula>"Minor"</formula>
    </cfRule>
    <cfRule type="cellIs" dxfId="82" priority="65" stopIfTrue="1" operator="equal">
      <formula>"Negligible"</formula>
    </cfRule>
  </conditionalFormatting>
  <conditionalFormatting sqref="U11">
    <cfRule type="cellIs" dxfId="81" priority="48" operator="equal">
      <formula>"REMOVED"</formula>
    </cfRule>
    <cfRule type="cellIs" dxfId="80" priority="49" stopIfTrue="1" operator="equal">
      <formula>"IMPLEMENTED"</formula>
    </cfRule>
    <cfRule type="cellIs" dxfId="79" priority="50" stopIfTrue="1" operator="equal">
      <formula>"CONTROLLED"</formula>
    </cfRule>
    <cfRule type="cellIs" dxfId="78" priority="51" stopIfTrue="1" operator="equal">
      <formula>"OPEN"</formula>
    </cfRule>
    <cfRule type="cellIs" dxfId="77" priority="53" stopIfTrue="1" operator="equal">
      <formula>"Significant"</formula>
    </cfRule>
    <cfRule type="cellIs" dxfId="76" priority="54" stopIfTrue="1" operator="equal">
      <formula>"Moderate"</formula>
    </cfRule>
    <cfRule type="cellIs" dxfId="75" priority="55" stopIfTrue="1" operator="equal">
      <formula>"Minor"</formula>
    </cfRule>
    <cfRule type="cellIs" dxfId="74" priority="56" stopIfTrue="1" operator="equal">
      <formula>"Negligible"</formula>
    </cfRule>
  </conditionalFormatting>
  <conditionalFormatting sqref="M11:O11">
    <cfRule type="cellIs" dxfId="73" priority="52" stopIfTrue="1" operator="equal">
      <formula>"Critical"</formula>
    </cfRule>
  </conditionalFormatting>
  <conditionalFormatting sqref="M13:O13">
    <cfRule type="cellIs" dxfId="72" priority="20" stopIfTrue="1" operator="equal">
      <formula>"Critical"</formula>
    </cfRule>
  </conditionalFormatting>
  <conditionalFormatting sqref="B12:X12">
    <cfRule type="cellIs" dxfId="71" priority="39" operator="equal">
      <formula>"REMOVED"</formula>
    </cfRule>
    <cfRule type="cellIs" dxfId="70" priority="40" stopIfTrue="1" operator="equal">
      <formula>"IMPLEMENTED"</formula>
    </cfRule>
    <cfRule type="cellIs" dxfId="69" priority="41" stopIfTrue="1" operator="equal">
      <formula>"CONTROLLED"</formula>
    </cfRule>
    <cfRule type="cellIs" dxfId="68" priority="42" stopIfTrue="1" operator="equal">
      <formula>"OPEN"</formula>
    </cfRule>
    <cfRule type="cellIs" dxfId="67" priority="43" stopIfTrue="1" operator="equal">
      <formula>"Severe"</formula>
    </cfRule>
    <cfRule type="cellIs" dxfId="66" priority="44" stopIfTrue="1" operator="equal">
      <formula>"Significant"</formula>
    </cfRule>
    <cfRule type="cellIs" dxfId="65" priority="45" stopIfTrue="1" operator="equal">
      <formula>"Moderate"</formula>
    </cfRule>
    <cfRule type="cellIs" dxfId="64" priority="46" stopIfTrue="1" operator="equal">
      <formula>"Minor"</formula>
    </cfRule>
    <cfRule type="cellIs" dxfId="63" priority="47" stopIfTrue="1" operator="equal">
      <formula>"Negligible"</formula>
    </cfRule>
  </conditionalFormatting>
  <conditionalFormatting sqref="U12">
    <cfRule type="cellIs" dxfId="62" priority="30" operator="equal">
      <formula>"REMOVED"</formula>
    </cfRule>
    <cfRule type="cellIs" dxfId="61" priority="31" stopIfTrue="1" operator="equal">
      <formula>"IMPLEMENTED"</formula>
    </cfRule>
    <cfRule type="cellIs" dxfId="60" priority="32" stopIfTrue="1" operator="equal">
      <formula>"CONTROLLED"</formula>
    </cfRule>
    <cfRule type="cellIs" dxfId="59" priority="33" stopIfTrue="1" operator="equal">
      <formula>"OPEN"</formula>
    </cfRule>
    <cfRule type="cellIs" dxfId="58" priority="35" stopIfTrue="1" operator="equal">
      <formula>"Significant"</formula>
    </cfRule>
    <cfRule type="cellIs" dxfId="57" priority="36" stopIfTrue="1" operator="equal">
      <formula>"Moderate"</formula>
    </cfRule>
    <cfRule type="cellIs" dxfId="56" priority="37" stopIfTrue="1" operator="equal">
      <formula>"Minor"</formula>
    </cfRule>
    <cfRule type="cellIs" dxfId="55" priority="38" stopIfTrue="1" operator="equal">
      <formula>"Negligible"</formula>
    </cfRule>
  </conditionalFormatting>
  <conditionalFormatting sqref="M12:O12">
    <cfRule type="cellIs" dxfId="54" priority="34" stopIfTrue="1" operator="equal">
      <formula>"Critical"</formula>
    </cfRule>
  </conditionalFormatting>
  <conditionalFormatting sqref="B13:X13">
    <cfRule type="cellIs" dxfId="53" priority="21" operator="equal">
      <formula>"REMOVED"</formula>
    </cfRule>
    <cfRule type="cellIs" dxfId="52" priority="22" stopIfTrue="1" operator="equal">
      <formula>"IMPLEMENTED"</formula>
    </cfRule>
    <cfRule type="cellIs" dxfId="51" priority="23" stopIfTrue="1" operator="equal">
      <formula>"CONTROLLED"</formula>
    </cfRule>
    <cfRule type="cellIs" dxfId="50" priority="24" stopIfTrue="1" operator="equal">
      <formula>"OPEN"</formula>
    </cfRule>
    <cfRule type="cellIs" dxfId="49" priority="25" stopIfTrue="1" operator="equal">
      <formula>"Severe"</formula>
    </cfRule>
    <cfRule type="cellIs" dxfId="48" priority="26" stopIfTrue="1" operator="equal">
      <formula>"Significant"</formula>
    </cfRule>
    <cfRule type="cellIs" dxfId="47" priority="27" stopIfTrue="1" operator="equal">
      <formula>"Moderate"</formula>
    </cfRule>
    <cfRule type="cellIs" dxfId="46" priority="28" stopIfTrue="1" operator="equal">
      <formula>"Minor"</formula>
    </cfRule>
    <cfRule type="cellIs" dxfId="45" priority="29" stopIfTrue="1" operator="equal">
      <formula>"Negligible"</formula>
    </cfRule>
  </conditionalFormatting>
  <conditionalFormatting sqref="V14:X14 B14:T14">
    <cfRule type="cellIs" dxfId="44" priority="11" operator="equal">
      <formula>"REMOVED"</formula>
    </cfRule>
    <cfRule type="cellIs" dxfId="43" priority="12" stopIfTrue="1" operator="equal">
      <formula>"IMPLEMENTED"</formula>
    </cfRule>
    <cfRule type="cellIs" dxfId="42" priority="13" stopIfTrue="1" operator="equal">
      <formula>"CONTROLLED"</formula>
    </cfRule>
    <cfRule type="cellIs" dxfId="41" priority="14" stopIfTrue="1" operator="equal">
      <formula>"OPEN"</formula>
    </cfRule>
    <cfRule type="cellIs" dxfId="40" priority="15" stopIfTrue="1" operator="equal">
      <formula>"Severe"</formula>
    </cfRule>
    <cfRule type="cellIs" dxfId="39" priority="16" stopIfTrue="1" operator="equal">
      <formula>"Significant"</formula>
    </cfRule>
    <cfRule type="cellIs" dxfId="38" priority="17" stopIfTrue="1" operator="equal">
      <formula>"Moderate"</formula>
    </cfRule>
    <cfRule type="cellIs" dxfId="37" priority="18" stopIfTrue="1" operator="equal">
      <formula>"Minor"</formula>
    </cfRule>
    <cfRule type="cellIs" dxfId="36" priority="19" stopIfTrue="1" operator="equal">
      <formula>"Negligible"</formula>
    </cfRule>
  </conditionalFormatting>
  <conditionalFormatting sqref="U14">
    <cfRule type="cellIs" dxfId="35" priority="2" operator="equal">
      <formula>"REMOVED"</formula>
    </cfRule>
    <cfRule type="cellIs" dxfId="34" priority="3" stopIfTrue="1" operator="equal">
      <formula>"IMPLEMENTED"</formula>
    </cfRule>
    <cfRule type="cellIs" dxfId="33" priority="4" stopIfTrue="1" operator="equal">
      <formula>"CONTROLLED"</formula>
    </cfRule>
    <cfRule type="cellIs" dxfId="32" priority="5" stopIfTrue="1" operator="equal">
      <formula>"OPEN"</formula>
    </cfRule>
    <cfRule type="cellIs" dxfId="31" priority="7" stopIfTrue="1" operator="equal">
      <formula>"Significant"</formula>
    </cfRule>
    <cfRule type="cellIs" dxfId="30" priority="8" stopIfTrue="1" operator="equal">
      <formula>"Moderate"</formula>
    </cfRule>
    <cfRule type="cellIs" dxfId="29" priority="9" stopIfTrue="1" operator="equal">
      <formula>"Minor"</formula>
    </cfRule>
    <cfRule type="cellIs" dxfId="28" priority="10" stopIfTrue="1" operator="equal">
      <formula>"Negligible"</formula>
    </cfRule>
  </conditionalFormatting>
  <conditionalFormatting sqref="M14:O14">
    <cfRule type="cellIs" dxfId="27" priority="6" stopIfTrue="1" operator="equal">
      <formula>"Critical"</formula>
    </cfRule>
  </conditionalFormatting>
  <conditionalFormatting sqref="V14">
    <cfRule type="cellIs" dxfId="26" priority="1" operator="equal">
      <formula>"PARTIALLY IMPLEMENTED"</formula>
    </cfRule>
  </conditionalFormatting>
  <dataValidations count="6">
    <dataValidation type="list" allowBlank="1" showInputMessage="1" showErrorMessage="1" sqref="M142:M233">
      <formula1>$E$5:$E$6</formula1>
    </dataValidation>
    <dataValidation type="list" allowBlank="1" showInputMessage="1" showErrorMessage="1" sqref="R76 R78:R81 R83:R84 R7 R12:R13 R15:R74">
      <formula1>Jriski</formula1>
    </dataValidation>
    <dataValidation type="list" allowBlank="1" showInputMessage="1" showErrorMessage="1" sqref="W7:W14 S7 S12:S13 S15:S114">
      <formula1>VTILA</formula1>
    </dataValidation>
    <dataValidation type="list" allowBlank="1" showInputMessage="1" showErrorMessage="1" sqref="J8:J14">
      <formula1>VTYYPPI</formula1>
    </dataValidation>
    <dataValidation type="list" allowBlank="1" showInputMessage="1" showErrorMessage="1" sqref="R77 V7:V13 J7 S115:S141 U142:V234 R85:R141 R75 R82">
      <formula1>#REF!</formula1>
    </dataValidation>
    <dataValidation type="list" allowBlank="1" showInputMessage="1" showErrorMessage="1" sqref="V14">
      <formula1>TTILA</formula1>
    </dataValidation>
  </dataValidations>
  <pageMargins left="0.25" right="0.25" top="0.75" bottom="0.75" header="0.3" footer="0.3"/>
  <pageSetup paperSize="8" scale="59" fitToHeight="0" orientation="landscape" horizont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erstasExplanation xmlns="cc34af19-4ec5-43cc-9db5-157b600de9e4" xsi:nil="true"/>
    <TaxCatchAll xmlns="cc34af19-4ec5-43cc-9db5-157b600de9e4">
      <Value>7</Value>
    </TaxCatchAll>
    <VerstasWorkspaceDocumentTypeTaxHTField0 xmlns="cc34af19-4ec5-43cc-9db5-157b600de9e4" xsi:nil="true"/>
    <VerstasWorkspaceDocumentSubjectTaxHTField0 xmlns="cc34af19-4ec5-43cc-9db5-157b600de9e4" xsi:nil="true"/>
    <c125eb82dcf4484da30fb8cb0a30a526 xmlns="cc34af19-4ec5-43cc-9db5-157b600de9e4">
      <Terms xmlns="http://schemas.microsoft.com/office/infopath/2007/PartnerControls"/>
    </c125eb82dcf4484da30fb8cb0a30a526>
    <VerstasWorkspaceArchiveTypeTaxHTField0 xmlns="cc34af19-4ec5-43cc-9db5-157b600de9e4" xsi:nil="true"/>
    <c423c492e1354c8f8039878f1cc1d718 xmlns="cc34af19-4ec5-43cc-9db5-157b600de9e4">
      <Terms xmlns="http://schemas.microsoft.com/office/infopath/2007/PartnerControls"/>
    </c423c492e1354c8f8039878f1cc1d718>
    <VerstasSecurityLevelTaxHTField0 xmlns="cc34af19-4ec5-43cc-9db5-157b600de9e4" xsi:nil="true"/>
    <VerstasTargetGroupsTaxHTField0 xmlns="cc34af19-4ec5-43cc-9db5-157b600de9e4" xsi:nil="true"/>
    <VerstasWorkspaceDocumentReadiness xmlns="cc34af19-4ec5-43cc-9db5-157b600de9e4" xsi:nil="true"/>
    <VerstasDivisionsTaxHTField0 xmlns="cc34af19-4ec5-43cc-9db5-157b600de9e4" xsi:nil="true"/>
    <VerstasWorkspaceDocumentYear xmlns="cc34af19-4ec5-43cc-9db5-157b600de9e4" xsi:nil="true"/>
    <l3c1d9de6ac446eda20c0e012d700567 xmlns="cc34af19-4ec5-43cc-9db5-157b600de9e4">
      <Terms xmlns="http://schemas.microsoft.com/office/infopath/2007/PartnerControls">
        <TermInfo xmlns="http://schemas.microsoft.com/office/infopath/2007/PartnerControls">
          <TermName xmlns="http://schemas.microsoft.com/office/infopath/2007/PartnerControls">Luottamuksellinen</TermName>
          <TermId xmlns="http://schemas.microsoft.com/office/infopath/2007/PartnerControls">3161725b-4e44-4128-a9b8-79849d7b08b4</TermId>
        </TermInfo>
      </Terms>
    </l3c1d9de6ac446eda20c0e012d700567>
    <d231b17d12b64341b7ad64d0cffa5550 xmlns="cc34af19-4ec5-43cc-9db5-157b600de9e4">
      <Terms xmlns="http://schemas.microsoft.com/office/infopath/2007/PartnerControls"/>
    </d231b17d12b64341b7ad64d0cffa5550>
    <iec87575a4d640739068cf78d2f30a66 xmlns="cc34af19-4ec5-43cc-9db5-157b600de9e4">
      <Terms xmlns="http://schemas.microsoft.com/office/infopath/2007/PartnerControls"/>
    </iec87575a4d640739068cf78d2f30a66>
    <be9f130a001748ba869f34207e24e205 xmlns="cc34af19-4ec5-43cc-9db5-157b600de9e4">
      <Terms xmlns="http://schemas.microsoft.com/office/infopath/2007/PartnerControls"/>
    </be9f130a001748ba869f34207e24e205>
    <K_x00e4_ytt_x00f6_tarkoitus xmlns="897424b3-0fc8-4898-b400-81699fb70968">Tuote</K_x00e4_ytt_x00f6_tarkoitus>
    <Riskienhallintamenettely xmlns="897424b3-0fc8-4898-b400-81699fb70968">
      <Value>Riskienhallinta radan suunnittelussa</Value>
      <Value>Infrahankkeiden turvallisuusriskien tunnistusmenetelmä</Value>
    </Riskienhallintamenettely>
  </documentManagement>
</p:properties>
</file>

<file path=customXml/item3.xml><?xml version="1.0" encoding="utf-8"?>
<ct:contentTypeSchema xmlns:ct="http://schemas.microsoft.com/office/2006/metadata/contentType" xmlns:ma="http://schemas.microsoft.com/office/2006/metadata/properties/metaAttributes" ct:_="" ma:_="" ma:contentTypeName="VerstasWorkspaceDocument" ma:contentTypeID="0x010100F4461501E3D24C62BE9D27040EBE53C500FE8A064E381E4842AC9D8B864B27546F" ma:contentTypeVersion="36" ma:contentTypeDescription="Sisältötyyppi, jota käytetään työtilojen asiakirjojen luomiseen." ma:contentTypeScope="" ma:versionID="bd8d9bd90bff6e3eb6d6e2ebd138c594">
  <xsd:schema xmlns:xsd="http://www.w3.org/2001/XMLSchema" xmlns:xs="http://www.w3.org/2001/XMLSchema" xmlns:p="http://schemas.microsoft.com/office/2006/metadata/properties" xmlns:ns2="cc34af19-4ec5-43cc-9db5-157b600de9e4" xmlns:ns3="897424b3-0fc8-4898-b400-81699fb70968" targetNamespace="http://schemas.microsoft.com/office/2006/metadata/properties" ma:root="true" ma:fieldsID="8d33fa035fc9ff67b2eb80094562c117" ns2:_="" ns3:_="">
    <xsd:import namespace="cc34af19-4ec5-43cc-9db5-157b600de9e4"/>
    <xsd:import namespace="897424b3-0fc8-4898-b400-81699fb70968"/>
    <xsd:element name="properties">
      <xsd:complexType>
        <xsd:sequence>
          <xsd:element name="documentManagement">
            <xsd:complexType>
              <xsd:all>
                <xsd:element ref="ns2:VerstasExplanation" minOccurs="0"/>
                <xsd:element ref="ns2:VerstasSecurityLevelTaxHTField0" minOccurs="0"/>
                <xsd:element ref="ns2:VerstasWorkspaceDocumentYear" minOccurs="0"/>
                <xsd:element ref="ns2:VerstasWorkspaceDocumentReadiness" minOccurs="0"/>
                <xsd:element ref="ns2:VerstasWorkspaceDocumentSubjectTaxHTField0" minOccurs="0"/>
                <xsd:element ref="ns2:VerstasWorkspaceDocumentTypeTaxHTField0" minOccurs="0"/>
                <xsd:element ref="ns2:VerstasWorkspaceArchiveTypeTaxHTField0" minOccurs="0"/>
                <xsd:element ref="ns2:VerstasTargetGroupsTaxHTField0" minOccurs="0"/>
                <xsd:element ref="ns2:VerstasDivisionsTaxHTField0" minOccurs="0"/>
                <xsd:element ref="ns2:c125eb82dcf4484da30fb8cb0a30a526" minOccurs="0"/>
                <xsd:element ref="ns2:l3c1d9de6ac446eda20c0e012d700567" minOccurs="0"/>
                <xsd:element ref="ns2:d231b17d12b64341b7ad64d0cffa5550" minOccurs="0"/>
                <xsd:element ref="ns2:TaxCatchAll" minOccurs="0"/>
                <xsd:element ref="ns2:TaxCatchAllLabel" minOccurs="0"/>
                <xsd:element ref="ns2:c423c492e1354c8f8039878f1cc1d718" minOccurs="0"/>
                <xsd:element ref="ns2:iec87575a4d640739068cf78d2f30a66" minOccurs="0"/>
                <xsd:element ref="ns2:be9f130a001748ba869f34207e24e205" minOccurs="0"/>
                <xsd:element ref="ns3:K_x00e4_ytt_x00f6_tarkoitus" minOccurs="0"/>
                <xsd:element ref="ns3:Riskienhallintamenettel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4af19-4ec5-43cc-9db5-157b600de9e4" elementFormDefault="qualified">
    <xsd:import namespace="http://schemas.microsoft.com/office/2006/documentManagement/types"/>
    <xsd:import namespace="http://schemas.microsoft.com/office/infopath/2007/PartnerControls"/>
    <xsd:element name="VerstasExplanation" ma:index="2" nillable="true" ma:displayName="Selite" ma:description="Anna seliteteksti" ma:internalName="VerstasExplanation" ma:readOnly="false">
      <xsd:simpleType>
        <xsd:restriction base="dms:Note">
          <xsd:maxLength value="255"/>
        </xsd:restriction>
      </xsd:simpleType>
    </xsd:element>
    <xsd:element name="VerstasSecurityLevelTaxHTField0" ma:index="4" nillable="true" ma:displayName="VerstasSecurityLevel_0" ma:hidden="true" ma:internalName="VerstasSecurityLevelTaxHTField0" ma:readOnly="false">
      <xsd:simpleType>
        <xsd:restriction base="dms:Note"/>
      </xsd:simpleType>
    </xsd:element>
    <xsd:element name="VerstasWorkspaceDocumentYear" ma:index="5" nillable="true" ma:displayName="Vuosi" ma:internalName="VerstasWorkspaceDocumentYear" ma:readOnly="false">
      <xsd:simpleType>
        <xsd:restriction base="dms:Choice">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VerstasWorkspaceDocumentReadiness" ma:index="6" nillable="true" ma:displayName="Valmiusaste" ma:internalName="VerstasWorkspaceDocumentReadiness" ma:readOnly="false">
      <xsd:simpleType>
        <xsd:restriction base="dms:Choice">
          <xsd:enumeration value="Luonnos"/>
          <xsd:enumeration value="Tarkistettavana"/>
          <xsd:enumeration value="Hyväksytty"/>
          <xsd:enumeration value="Valmis"/>
        </xsd:restriction>
      </xsd:simpleType>
    </xsd:element>
    <xsd:element name="VerstasWorkspaceDocumentSubjectTaxHTField0" ma:index="8" nillable="true" ma:displayName="VerstasWorkspaceDocumentSubject_0" ma:hidden="true" ma:internalName="VerstasWorkspaceDocumentSubjectTaxHTField0" ma:readOnly="false">
      <xsd:simpleType>
        <xsd:restriction base="dms:Note"/>
      </xsd:simpleType>
    </xsd:element>
    <xsd:element name="VerstasWorkspaceDocumentTypeTaxHTField0" ma:index="10" nillable="true" ma:displayName="VerstasWorkspaceDocumentType_0" ma:hidden="true" ma:internalName="VerstasWorkspaceDocumentTypeTaxHTField0" ma:readOnly="false">
      <xsd:simpleType>
        <xsd:restriction base="dms:Note"/>
      </xsd:simpleType>
    </xsd:element>
    <xsd:element name="VerstasWorkspaceArchiveTypeTaxHTField0" ma:index="12" nillable="true" ma:displayName="VerstasWorkspaceArchiveType_0" ma:hidden="true" ma:internalName="VerstasWorkspaceArchiveTypeTaxHTField0" ma:readOnly="false">
      <xsd:simpleType>
        <xsd:restriction base="dms:Note"/>
      </xsd:simpleType>
    </xsd:element>
    <xsd:element name="VerstasTargetGroupsTaxHTField0" ma:index="14" nillable="true" ma:displayName="VerstasTargetGroups_0" ma:hidden="true" ma:internalName="VerstasTargetGroupsTaxHTField0" ma:readOnly="false">
      <xsd:simpleType>
        <xsd:restriction base="dms:Note"/>
      </xsd:simpleType>
    </xsd:element>
    <xsd:element name="VerstasDivisionsTaxHTField0" ma:index="16" nillable="true" ma:displayName="VerstasDivisions_0" ma:hidden="true" ma:internalName="VerstasDivisionsTaxHTField0" ma:readOnly="false">
      <xsd:simpleType>
        <xsd:restriction base="dms:Note"/>
      </xsd:simpleType>
    </xsd:element>
    <xsd:element name="c125eb82dcf4484da30fb8cb0a30a526" ma:index="17" nillable="true" ma:taxonomy="true" ma:internalName="c125eb82dcf4484da30fb8cb0a30a526" ma:taxonomyFieldName="VerstasWorkspaceDocumentSubject" ma:displayName="Asiakirjan aihe" ma:readOnly="false" ma:fieldId="{c125eb82-dcf4-484d-a30f-b8cb0a30a526}" ma:sspId="9fda926d-f3c1-408d-b706-bc88cb06fe4f" ma:termSetId="c0b39187-9b03-43ea-9f50-2480e91c0ad2" ma:anchorId="00000000-0000-0000-0000-000000000000" ma:open="false" ma:isKeyword="false">
      <xsd:complexType>
        <xsd:sequence>
          <xsd:element ref="pc:Terms" minOccurs="0" maxOccurs="1"/>
        </xsd:sequence>
      </xsd:complexType>
    </xsd:element>
    <xsd:element name="l3c1d9de6ac446eda20c0e012d700567" ma:index="19" ma:taxonomy="true" ma:internalName="l3c1d9de6ac446eda20c0e012d700567" ma:taxonomyFieldName="VerstasSecurityLevel" ma:displayName="Tietoturvaluokitus" ma:readOnly="false" ma:fieldId="{53c1d9de-6ac4-46ed-a20c-0e012d700567}" ma:sspId="9fda926d-f3c1-408d-b706-bc88cb06fe4f" ma:termSetId="c200dc9d-8bc6-47b9-996b-74d738509fe1" ma:anchorId="00000000-0000-0000-0000-000000000000" ma:open="false" ma:isKeyword="false">
      <xsd:complexType>
        <xsd:sequence>
          <xsd:element ref="pc:Terms" minOccurs="0" maxOccurs="1"/>
        </xsd:sequence>
      </xsd:complexType>
    </xsd:element>
    <xsd:element name="d231b17d12b64341b7ad64d0cffa5550" ma:index="20" nillable="true" ma:taxonomy="true" ma:internalName="d231b17d12b64341b7ad64d0cffa5550" ma:taxonomyFieldName="VerstasWorkspaceDocumentType" ma:displayName="Asiakirjan tyyppi" ma:readOnly="false" ma:fieldId="{d231b17d-12b6-4341-b7ad-64d0cffa5550}" ma:sspId="9fda926d-f3c1-408d-b706-bc88cb06fe4f" ma:termSetId="b0670485-5f43-44bf-8c0d-6c9599363032" ma:anchorId="00000000-0000-0000-0000-000000000000" ma:open="false" ma:isKeyword="false">
      <xsd:complexType>
        <xsd:sequence>
          <xsd:element ref="pc:Terms" minOccurs="0" maxOccurs="1"/>
        </xsd:sequence>
      </xsd:complexType>
    </xsd:element>
    <xsd:element name="TaxCatchAll" ma:index="21" nillable="true" ma:displayName="Taxonomy Catch All Column" ma:description="" ma:hidden="true" ma:list="{07a026d2-8f9a-410f-96b8-4fcbe54da841}" ma:internalName="TaxCatchAll" ma:showField="CatchAllData" ma:web="cc34af19-4ec5-43cc-9db5-157b600de9e4">
      <xsd:complexType>
        <xsd:complexContent>
          <xsd:extension base="dms:MultiChoiceLookup">
            <xsd:sequence>
              <xsd:element name="Value" type="dms:Lookup" maxOccurs="unbounded" minOccurs="0" nillable="true"/>
            </xsd:sequence>
          </xsd:extension>
        </xsd:complexContent>
      </xsd:complexType>
    </xsd:element>
    <xsd:element name="TaxCatchAllLabel" ma:index="22" nillable="true" ma:displayName="Taxonomy Catch All Column1" ma:description="" ma:hidden="true" ma:list="{07a026d2-8f9a-410f-96b8-4fcbe54da841}" ma:internalName="TaxCatchAllLabel" ma:readOnly="true" ma:showField="CatchAllDataLabel" ma:web="cc34af19-4ec5-43cc-9db5-157b600de9e4">
      <xsd:complexType>
        <xsd:complexContent>
          <xsd:extension base="dms:MultiChoiceLookup">
            <xsd:sequence>
              <xsd:element name="Value" type="dms:Lookup" maxOccurs="unbounded" minOccurs="0" nillable="true"/>
            </xsd:sequence>
          </xsd:extension>
        </xsd:complexContent>
      </xsd:complexType>
    </xsd:element>
    <xsd:element name="c423c492e1354c8f8039878f1cc1d718" ma:index="23" nillable="true" ma:taxonomy="true" ma:internalName="c423c492e1354c8f8039878f1cc1d718" ma:taxonomyFieldName="VerstasTargetGroups" ma:displayName="Kohderyhmät" ma:readOnly="false" ma:fieldId="{c423c492-e135-4c8f-8039-878f1cc1d718}" ma:taxonomyMulti="true" ma:sspId="9fda926d-f3c1-408d-b706-bc88cb06fe4f" ma:termSetId="875e47e5-487a-4e5f-ad45-b6d1962e28d2" ma:anchorId="00000000-0000-0000-0000-000000000000" ma:open="false" ma:isKeyword="false">
      <xsd:complexType>
        <xsd:sequence>
          <xsd:element ref="pc:Terms" minOccurs="0" maxOccurs="1"/>
        </xsd:sequence>
      </xsd:complexType>
    </xsd:element>
    <xsd:element name="iec87575a4d640739068cf78d2f30a66" ma:index="25" nillable="true" ma:taxonomy="true" ma:internalName="iec87575a4d640739068cf78d2f30a66" ma:taxonomyFieldName="VerstasDivisions" ma:displayName="Organisaatiot" ma:readOnly="false" ma:fieldId="{2ec87575-a4d6-4073-9068-cf78d2f30a66}" ma:taxonomyMulti="true" ma:sspId="9fda926d-f3c1-408d-b706-bc88cb06fe4f" ma:termSetId="058063dc-abdf-497f-9281-a65c130f859b" ma:anchorId="00000000-0000-0000-0000-000000000000" ma:open="false" ma:isKeyword="false">
      <xsd:complexType>
        <xsd:sequence>
          <xsd:element ref="pc:Terms" minOccurs="0" maxOccurs="1"/>
        </xsd:sequence>
      </xsd:complexType>
    </xsd:element>
    <xsd:element name="be9f130a001748ba869f34207e24e205" ma:index="30" nillable="true" ma:taxonomy="true" ma:internalName="be9f130a001748ba869f34207e24e205" ma:taxonomyFieldName="VerstasWorkspaceArchiveType" ma:displayName="Arkistointitapa" ma:readOnly="false" ma:fieldId="{be9f130a-0017-48ba-869f-34207e24e205}" ma:sspId="9fda926d-f3c1-408d-b706-bc88cb06fe4f" ma:termSetId="603126fe-6ebf-434a-96ee-cd4d2ffb4700" ma:anchorId="00000000-0000-0000-0000-000000000000" ma:open="false" ma:isKeyword="false">
      <xsd:complexType>
        <xsd:sequence>
          <xsd:element ref="pc:Terms" minOccurs="0" maxOccurs="1"/>
        </xsd:sequence>
      </xsd:complexType>
    </xsd:element>
    <xsd:element name="SharedWithUsers" ma:index="33"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7424b3-0fc8-4898-b400-81699fb70968" elementFormDefault="qualified">
    <xsd:import namespace="http://schemas.microsoft.com/office/2006/documentManagement/types"/>
    <xsd:import namespace="http://schemas.microsoft.com/office/infopath/2007/PartnerControls"/>
    <xsd:element name="K_x00e4_ytt_x00f6_tarkoitus" ma:index="31" nillable="true" ma:displayName="Laji" ma:default="Malli" ma:format="Dropdown" ma:internalName="K_x00e4_ytt_x00f6_tarkoitus">
      <xsd:simpleType>
        <xsd:union memberTypes="dms:Text">
          <xsd:simpleType>
            <xsd:restriction base="dms:Choice">
              <xsd:enumeration value="Malli"/>
              <xsd:enumeration value="Tuote"/>
              <xsd:enumeration value="Työpaja"/>
            </xsd:restriction>
          </xsd:simpleType>
        </xsd:union>
      </xsd:simpleType>
    </xsd:element>
    <xsd:element name="Riskienhallintamenettely" ma:index="32" nillable="true" ma:displayName="Riskienarviointimenetelmä" ma:default="YTM" ma:internalName="Riskienhallintamenettely">
      <xsd:complexType>
        <xsd:complexContent>
          <xsd:extension base="dms:MultiChoiceFillIn">
            <xsd:sequence>
              <xsd:element name="Value" maxOccurs="unbounded" minOccurs="0" nillable="true">
                <xsd:simpleType>
                  <xsd:union memberTypes="dms:Text">
                    <xsd:simpleType>
                      <xsd:restriction base="dms:Choice">
                        <xsd:enumeration value="YTM"/>
                        <xsd:enumeration value="Riskienhallinta radan suunnittelussa"/>
                        <xsd:enumeration value="Infrahankkeiden turvallisuusriskien tunnistusmenetelmä"/>
                        <xsd:enumeration value="Turvallisuusselvitys"/>
                        <xsd:enumeration value="Turvallisuusasiakirja"/>
                        <xsd:enumeration value="HAZOP"/>
                        <xsd:enumeration value="VVA"/>
                        <xsd:enumeration value="VPA"/>
                      </xsd:restriction>
                    </xsd:simpleType>
                  </xsd:un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50B33-7630-42B9-8AC0-B46738622E99}">
  <ds:schemaRefs>
    <ds:schemaRef ds:uri="http://schemas.microsoft.com/sharepoint/v3/contenttype/forms"/>
  </ds:schemaRefs>
</ds:datastoreItem>
</file>

<file path=customXml/itemProps2.xml><?xml version="1.0" encoding="utf-8"?>
<ds:datastoreItem xmlns:ds="http://schemas.openxmlformats.org/officeDocument/2006/customXml" ds:itemID="{69A799C2-4CF2-452F-9A20-92D430082483}">
  <ds:schemaRefs>
    <ds:schemaRef ds:uri="http://purl.org/dc/terms/"/>
    <ds:schemaRef ds:uri="http://schemas.microsoft.com/office/infopath/2007/PartnerControls"/>
    <ds:schemaRef ds:uri="http://schemas.microsoft.com/office/2006/documentManagement/types"/>
    <ds:schemaRef ds:uri="cc34af19-4ec5-43cc-9db5-157b600de9e4"/>
    <ds:schemaRef ds:uri="http://purl.org/dc/elements/1.1/"/>
    <ds:schemaRef ds:uri="http://schemas.microsoft.com/office/2006/metadata/properties"/>
    <ds:schemaRef ds:uri="http://schemas.openxmlformats.org/package/2006/metadata/core-properties"/>
    <ds:schemaRef ds:uri="897424b3-0fc8-4898-b400-81699fb70968"/>
    <ds:schemaRef ds:uri="http://www.w3.org/XML/1998/namespace"/>
    <ds:schemaRef ds:uri="http://purl.org/dc/dcmitype/"/>
  </ds:schemaRefs>
</ds:datastoreItem>
</file>

<file path=customXml/itemProps3.xml><?xml version="1.0" encoding="utf-8"?>
<ds:datastoreItem xmlns:ds="http://schemas.openxmlformats.org/officeDocument/2006/customXml" ds:itemID="{31ED6CC3-1D94-4505-B815-8E874D121F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34af19-4ec5-43cc-9db5-157b600de9e4"/>
    <ds:schemaRef ds:uri="897424b3-0fc8-4898-b400-81699fb70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FRONTPAGE</vt:lpstr>
      <vt:lpstr>HAZARD RECORD</vt:lpstr>
      <vt:lpstr>RISK MATRIX</vt:lpstr>
      <vt:lpstr>WORKSHOPS</vt:lpstr>
      <vt:lpstr>OVERVIEW</vt:lpstr>
      <vt:lpstr>REMOVED RISKS</vt:lpstr>
      <vt:lpstr>EVAIHE</vt:lpstr>
      <vt:lpstr>'HAZARD RECORD'!Títulos_a_imprimir</vt:lpstr>
      <vt:lpstr>TTILA</vt:lpstr>
      <vt:lpstr>VTILA</vt:lpstr>
      <vt:lpstr>VTYYPPI</vt:lpstr>
    </vt:vector>
  </TitlesOfParts>
  <Manager>toni.hytonen@vr.fi</Manager>
  <Company>VR Track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Riskienhallintasuunnitelma</dc:title>
  <dc:subject>Riskienhallintasuunnitelma</dc:subject>
  <dc:creator>FullName;toni.hytonen@vr.fi;tomi.kangas@vr.fi</dc:creator>
  <cp:lastModifiedBy>DIANA CANO</cp:lastModifiedBy>
  <cp:lastPrinted>2017-08-28T05:38:47Z</cp:lastPrinted>
  <dcterms:created xsi:type="dcterms:W3CDTF">2008-04-02T09:33:42Z</dcterms:created>
  <dcterms:modified xsi:type="dcterms:W3CDTF">2021-01-25T19:02:26Z</dcterms:modified>
  <cp:contentStatus>KESKEN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0x010100F4461501E3D24C62BE9D27040EBE53C500FE8A064E381E4842AC9D8B864B27546F</vt:lpwstr>
  </property>
  <property fmtid="{D5CDD505-2E9C-101B-9397-08002B2CF9AE}" pid="3" name="VerstasSecurityLevel">
    <vt:lpwstr>7;#Luottamuksellinen|3161725b-4e44-4128-a9b8-79849d7b08b4</vt:lpwstr>
  </property>
  <property fmtid="{D5CDD505-2E9C-101B-9397-08002B2CF9AE}" pid="4" name="VerstasWorkspaceDocumentType">
    <vt:lpwstr/>
  </property>
  <property fmtid="{D5CDD505-2E9C-101B-9397-08002B2CF9AE}" pid="5" name="VerstasTargetGroups">
    <vt:lpwstr/>
  </property>
  <property fmtid="{D5CDD505-2E9C-101B-9397-08002B2CF9AE}" pid="6" name="VerstasDivisions">
    <vt:lpwstr/>
  </property>
  <property fmtid="{D5CDD505-2E9C-101B-9397-08002B2CF9AE}" pid="7" name="VerstasWorkspaceArchiveType">
    <vt:lpwstr/>
  </property>
  <property fmtid="{D5CDD505-2E9C-101B-9397-08002B2CF9AE}" pid="8" name="VerstasWorkspaceDocumentSubject">
    <vt:lpwstr/>
  </property>
</Properties>
</file>