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20730" windowHeight="11760"/>
  </bookViews>
  <sheets>
    <sheet name="Evolución FP" sheetId="1" r:id="rId1"/>
  </sheets>
  <definedNames>
    <definedName name="_xlnm._FilterDatabase" localSheetId="0" hidden="1">'Evolución FP'!$A$5:$R$5</definedName>
    <definedName name="_xlnm.Print_Area" localSheetId="0">'Evolución FP'!$A$1:$Z$73</definedName>
    <definedName name="_xlnm.Print_Titles" localSheetId="0">'Evolución FP'!$1:$5</definedName>
  </definedNames>
  <calcPr calcId="191029" fullCalcOnLoad="1" iterateDelta="1E-4"/>
</workbook>
</file>

<file path=xl/calcChain.xml><?xml version="1.0" encoding="utf-8"?>
<calcChain xmlns="http://schemas.openxmlformats.org/spreadsheetml/2006/main">
  <c r="C17" i="1" l="1"/>
  <c r="D17" i="1"/>
  <c r="Q50" i="1"/>
  <c r="Q70" i="1"/>
  <c r="Q51" i="1"/>
  <c r="Q52" i="1"/>
  <c r="Q53" i="1"/>
  <c r="Q55" i="1"/>
  <c r="Q56" i="1"/>
  <c r="Q57" i="1"/>
  <c r="Q58" i="1"/>
  <c r="Q59" i="1"/>
  <c r="Q60" i="1"/>
  <c r="Q61" i="1"/>
  <c r="Q62" i="1"/>
  <c r="Q63" i="1"/>
  <c r="Q64" i="1"/>
  <c r="Z64" i="1"/>
  <c r="Q65" i="1"/>
  <c r="Q66" i="1"/>
  <c r="Q67" i="1"/>
  <c r="Q68" i="1"/>
  <c r="R68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R70" i="1"/>
  <c r="S70" i="1"/>
  <c r="T70" i="1"/>
  <c r="U70" i="1"/>
  <c r="V70" i="1"/>
  <c r="Z70" i="1"/>
</calcChain>
</file>

<file path=xl/sharedStrings.xml><?xml version="1.0" encoding="utf-8"?>
<sst xmlns="http://schemas.openxmlformats.org/spreadsheetml/2006/main" count="123" uniqueCount="123">
  <si>
    <r>
      <rPr>
        <b/>
        <i/>
        <sz val="9"/>
        <rFont val="Arial Narrow"/>
        <family val="2"/>
      </rPr>
      <t>Nota:</t>
    </r>
    <r>
      <rPr>
        <i/>
        <sz val="9"/>
        <rFont val="Arial Narrow"/>
        <family val="2"/>
      </rPr>
      <t xml:space="preserve"> Ver eventos que repercuten en las series.</t>
    </r>
  </si>
  <si>
    <t>TOTAL</t>
  </si>
  <si>
    <t>Congreso de Intendentes</t>
  </si>
  <si>
    <t>Gobierno Departamental de Montevideo</t>
  </si>
  <si>
    <t>98</t>
  </si>
  <si>
    <t>Gobierno Departamental de Treinta y Tres</t>
  </si>
  <si>
    <t>97</t>
  </si>
  <si>
    <t>Gobierno Departamental de Tacuarembó</t>
  </si>
  <si>
    <t>96</t>
  </si>
  <si>
    <t>Gobierno Departamental de Soriano</t>
  </si>
  <si>
    <t>95</t>
  </si>
  <si>
    <t>Gobierno Departamental de San José</t>
  </si>
  <si>
    <t>94</t>
  </si>
  <si>
    <t>Gobierno Departamental de Salto</t>
  </si>
  <si>
    <t>93</t>
  </si>
  <si>
    <t>Gobierno Departamental de Rocha</t>
  </si>
  <si>
    <t>92</t>
  </si>
  <si>
    <t>Gobierno Departamental de Rivera</t>
  </si>
  <si>
    <t>91</t>
  </si>
  <si>
    <t>Gobierno Departamental de Río Negro</t>
  </si>
  <si>
    <t>90</t>
  </si>
  <si>
    <t xml:space="preserve">Gobierno Departamental de Paysandú </t>
  </si>
  <si>
    <t>89</t>
  </si>
  <si>
    <t>Gobierno Departamental de Maldonado</t>
  </si>
  <si>
    <t>88</t>
  </si>
  <si>
    <t>Gobierno Departamental de Lavalleja</t>
  </si>
  <si>
    <t>87</t>
  </si>
  <si>
    <t>Gobierno Departamental de Florida</t>
  </si>
  <si>
    <t>86</t>
  </si>
  <si>
    <t>Gobierno Departamental de Flores</t>
  </si>
  <si>
    <t>85</t>
  </si>
  <si>
    <t>Gobierno Departamental de Durazno</t>
  </si>
  <si>
    <t>84</t>
  </si>
  <si>
    <t>Gobierno Departamental de Colonia</t>
  </si>
  <si>
    <t>83</t>
  </si>
  <si>
    <t>Gobierno Departamental de Cerro Largo</t>
  </si>
  <si>
    <t>82</t>
  </si>
  <si>
    <t>Gobierno Departamental de Canelones</t>
  </si>
  <si>
    <t>81</t>
  </si>
  <si>
    <t>Gobierno Departamental de Artigas</t>
  </si>
  <si>
    <t>80</t>
  </si>
  <si>
    <t>Instituto Nacional de Colonización</t>
  </si>
  <si>
    <t>70</t>
  </si>
  <si>
    <t>Agencia Nacional de Vivienda</t>
  </si>
  <si>
    <t>Adm. Nacional de Correos</t>
  </si>
  <si>
    <t>Adm. de las Obras Sanitarias del Estado</t>
  </si>
  <si>
    <t>66</t>
  </si>
  <si>
    <t>Administración Nal. de Telecomunicaciones</t>
  </si>
  <si>
    <t>65</t>
  </si>
  <si>
    <t>Administración Nacional de Puertos</t>
  </si>
  <si>
    <t>64</t>
  </si>
  <si>
    <t>Primeras Líneas Uruguayas de Nav. Aérea</t>
  </si>
  <si>
    <t>63</t>
  </si>
  <si>
    <t>Administración de Ferrocarriles del Estado</t>
  </si>
  <si>
    <t>62</t>
  </si>
  <si>
    <t>Adm. Nal. de Usinas y Trasmisiones Eléctricas</t>
  </si>
  <si>
    <t>61</t>
  </si>
  <si>
    <t>Adm. Nal. de Combustibles Alcohol y Portland</t>
  </si>
  <si>
    <t>60</t>
  </si>
  <si>
    <t>Banco de Seguros del Estado</t>
  </si>
  <si>
    <t>53</t>
  </si>
  <si>
    <t>Banco Hipotecario del Uruguay</t>
  </si>
  <si>
    <t>52</t>
  </si>
  <si>
    <t>Banco de la República Oriental del Uruguay</t>
  </si>
  <si>
    <t>51</t>
  </si>
  <si>
    <t>Banco Central del Uruguay</t>
  </si>
  <si>
    <t>Inst. Nal. de Inclusión Social Adolescente</t>
  </si>
  <si>
    <t>Junta de Transparencia y Ética Pública</t>
  </si>
  <si>
    <t>Fiscalía General de la Nación</t>
  </si>
  <si>
    <t>Instituto Uruguayo de Meteorología</t>
  </si>
  <si>
    <t>Universidad Tecnológica</t>
  </si>
  <si>
    <t>Adm. Servicios de Salud del Estado</t>
  </si>
  <si>
    <t>Banco de Previsión Social</t>
  </si>
  <si>
    <t>28</t>
  </si>
  <si>
    <t>Instituto del Niño y  Adolescente del Uruguay</t>
  </si>
  <si>
    <t>27</t>
  </si>
  <si>
    <t>Universidad de la República</t>
  </si>
  <si>
    <t>26</t>
  </si>
  <si>
    <t>Administración Nal. de Educación Pública *</t>
  </si>
  <si>
    <t>25</t>
  </si>
  <si>
    <t>Tribunal de lo Contencioso Administrativo</t>
  </si>
  <si>
    <t>19</t>
  </si>
  <si>
    <t>Corte Electoral</t>
  </si>
  <si>
    <t>18</t>
  </si>
  <si>
    <t>Tribunal de Cuentas</t>
  </si>
  <si>
    <t>17</t>
  </si>
  <si>
    <t>Poder Judicial</t>
  </si>
  <si>
    <t>16</t>
  </si>
  <si>
    <t>Ministerio de Desarrollo Social</t>
  </si>
  <si>
    <t>Ex Ministerio de Deporte y Juventud</t>
  </si>
  <si>
    <t>-</t>
  </si>
  <si>
    <t>Min. de Vivienda, Ord. Territorial y M. Ambiente</t>
  </si>
  <si>
    <t>14</t>
  </si>
  <si>
    <t>Ministerio de Trabajo y Seguridad Social</t>
  </si>
  <si>
    <t>13</t>
  </si>
  <si>
    <t>Ministerio de Salud Pública</t>
  </si>
  <si>
    <t>12</t>
  </si>
  <si>
    <t>Ministerio de Educación y Cultura</t>
  </si>
  <si>
    <t>11</t>
  </si>
  <si>
    <t>Ministerio de Transporte y Obras Públicas</t>
  </si>
  <si>
    <t>10</t>
  </si>
  <si>
    <t>Ministerio de Turismo</t>
  </si>
  <si>
    <t>09</t>
  </si>
  <si>
    <t>Ministerio de Industria, Energía y Minería</t>
  </si>
  <si>
    <t>08</t>
  </si>
  <si>
    <t>Ministerio de Ganadería, Agricultura y Pesca</t>
  </si>
  <si>
    <t>07</t>
  </si>
  <si>
    <t>Ministerio de Relaciones Exteriores</t>
  </si>
  <si>
    <t>06</t>
  </si>
  <si>
    <t>Ministerio de Economía y Finanzas</t>
  </si>
  <si>
    <t>05</t>
  </si>
  <si>
    <t>Ministerio del Interior</t>
  </si>
  <si>
    <t>04</t>
  </si>
  <si>
    <t>Ministerio de Defensa Nacional</t>
  </si>
  <si>
    <t>03</t>
  </si>
  <si>
    <t>Presidencia de la República</t>
  </si>
  <si>
    <t>02</t>
  </si>
  <si>
    <t xml:space="preserve">Poder Legislativo </t>
  </si>
  <si>
    <t>01</t>
  </si>
  <si>
    <t>INCISO</t>
  </si>
  <si>
    <t>N°</t>
  </si>
  <si>
    <t>EVOLUCIÓN DEL TOTAL DE  VÍNCULOS DE FUNCIONARIOS PÚBLICOS POR INCISO (12/95 - 12/18)</t>
  </si>
  <si>
    <t>Cuadro N° 7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</si>
</sst>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i/>
      <sz val="10"/>
      <name val="Arial"/>
      <family val="2"/>
    </font>
    <font>
      <i/>
      <sz val="9"/>
      <name val="Arial Narrow"/>
      <family val="2"/>
    </font>
    <font>
      <b/>
      <i/>
      <sz val="9"/>
      <name val="Arial Narrow"/>
      <family val="2"/>
    </font>
    <font>
      <b/>
      <sz val="10"/>
      <name val="Arial"/>
      <family val="2"/>
    </font>
    <font>
      <b/>
      <sz val="9"/>
      <name val="Courier New"/>
      <family val="3"/>
    </font>
    <font>
      <b/>
      <sz val="9"/>
      <name val="Arial"/>
      <family val="2"/>
    </font>
    <font>
      <sz val="9"/>
      <name val="Courier New"/>
      <family val="3"/>
    </font>
    <font>
      <sz val="8"/>
      <name val="Arial Narrow"/>
      <family val="2"/>
    </font>
    <font>
      <b/>
      <sz val="14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22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22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22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/>
    <xf numFmtId="3" fontId="1" fillId="0" borderId="0" xfId="0" applyNumberFormat="1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/>
    <xf numFmtId="0" fontId="1" fillId="0" borderId="0" xfId="0" applyFont="1"/>
    <xf numFmtId="0" fontId="4" fillId="0" borderId="0" xfId="0" applyFont="1" applyAlignment="1">
      <alignment horizontal="justify"/>
    </xf>
    <xf numFmtId="0" fontId="5" fillId="0" borderId="0" xfId="0" applyFont="1" applyBorder="1" applyAlignment="1"/>
    <xf numFmtId="3" fontId="0" fillId="0" borderId="0" xfId="0" applyNumberFormat="1" applyBorder="1"/>
    <xf numFmtId="0" fontId="7" fillId="0" borderId="0" xfId="0" applyFont="1"/>
    <xf numFmtId="3" fontId="8" fillId="2" borderId="2" xfId="0" applyNumberFormat="1" applyFont="1" applyFill="1" applyBorder="1" applyAlignment="1">
      <alignment horizontal="center" vertical="center"/>
    </xf>
    <xf numFmtId="3" fontId="8" fillId="2" borderId="19" xfId="0" applyNumberFormat="1" applyFont="1" applyFill="1" applyBorder="1" applyAlignment="1">
      <alignment horizontal="center" vertical="center"/>
    </xf>
    <xf numFmtId="3" fontId="8" fillId="2" borderId="20" xfId="0" applyNumberFormat="1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center" vertical="center"/>
    </xf>
    <xf numFmtId="3" fontId="8" fillId="2" borderId="5" xfId="0" applyNumberFormat="1" applyFont="1" applyFill="1" applyBorder="1" applyAlignment="1">
      <alignment horizontal="center" vertical="center"/>
    </xf>
    <xf numFmtId="3" fontId="10" fillId="0" borderId="6" xfId="0" applyNumberFormat="1" applyFont="1" applyFill="1" applyBorder="1" applyAlignment="1">
      <alignment horizontal="center" vertical="center"/>
    </xf>
    <xf numFmtId="3" fontId="10" fillId="0" borderId="21" xfId="0" applyNumberFormat="1" applyFont="1" applyFill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center" vertical="center"/>
    </xf>
    <xf numFmtId="3" fontId="10" fillId="0" borderId="7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left" vertical="center"/>
    </xf>
    <xf numFmtId="1" fontId="3" fillId="0" borderId="5" xfId="0" applyNumberFormat="1" applyFont="1" applyBorder="1" applyAlignment="1">
      <alignment horizontal="center" vertical="center"/>
    </xf>
    <xf numFmtId="3" fontId="10" fillId="3" borderId="6" xfId="0" applyNumberFormat="1" applyFont="1" applyFill="1" applyBorder="1" applyAlignment="1">
      <alignment horizontal="center" vertical="center"/>
    </xf>
    <xf numFmtId="3" fontId="10" fillId="3" borderId="21" xfId="0" applyNumberFormat="1" applyFont="1" applyFill="1" applyBorder="1" applyAlignment="1">
      <alignment horizontal="center" vertical="center"/>
    </xf>
    <xf numFmtId="3" fontId="10" fillId="3" borderId="22" xfId="0" applyNumberFormat="1" applyFont="1" applyFill="1" applyBorder="1" applyAlignment="1">
      <alignment horizontal="center" vertical="center"/>
    </xf>
    <xf numFmtId="3" fontId="10" fillId="3" borderId="7" xfId="0" applyNumberFormat="1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  <xf numFmtId="3" fontId="10" fillId="3" borderId="8" xfId="0" applyNumberFormat="1" applyFont="1" applyFill="1" applyBorder="1" applyAlignment="1">
      <alignment horizontal="center" vertical="center"/>
    </xf>
    <xf numFmtId="1" fontId="3" fillId="3" borderId="5" xfId="0" applyNumberFormat="1" applyFont="1" applyFill="1" applyBorder="1" applyAlignment="1">
      <alignment horizontal="left" vertical="center"/>
    </xf>
    <xf numFmtId="1" fontId="3" fillId="3" borderId="5" xfId="0" applyNumberFormat="1" applyFont="1" applyFill="1" applyBorder="1" applyAlignment="1">
      <alignment horizontal="center" vertical="center"/>
    </xf>
    <xf numFmtId="3" fontId="10" fillId="3" borderId="9" xfId="0" applyNumberFormat="1" applyFont="1" applyFill="1" applyBorder="1" applyAlignment="1">
      <alignment horizontal="center" vertical="center"/>
    </xf>
    <xf numFmtId="3" fontId="10" fillId="3" borderId="23" xfId="0" applyNumberFormat="1" applyFont="1" applyFill="1" applyBorder="1" applyAlignment="1">
      <alignment horizontal="center" vertical="center"/>
    </xf>
    <xf numFmtId="3" fontId="10" fillId="3" borderId="24" xfId="0" applyNumberFormat="1" applyFont="1" applyFill="1" applyBorder="1" applyAlignment="1">
      <alignment horizontal="center" vertical="center"/>
    </xf>
    <xf numFmtId="3" fontId="10" fillId="3" borderId="10" xfId="0" applyNumberFormat="1" applyFont="1" applyFill="1" applyBorder="1" applyAlignment="1">
      <alignment horizontal="center" vertical="center"/>
    </xf>
    <xf numFmtId="3" fontId="10" fillId="3" borderId="11" xfId="0" applyNumberFormat="1" applyFont="1" applyFill="1" applyBorder="1" applyAlignment="1">
      <alignment horizontal="center" vertical="center"/>
    </xf>
    <xf numFmtId="3" fontId="10" fillId="3" borderId="12" xfId="0" applyNumberFormat="1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6" xfId="0" applyNumberFormat="1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3" fontId="10" fillId="0" borderId="6" xfId="0" applyNumberFormat="1" applyFont="1" applyBorder="1" applyAlignment="1">
      <alignment horizontal="center" vertical="center"/>
    </xf>
    <xf numFmtId="3" fontId="10" fillId="0" borderId="21" xfId="0" applyNumberFormat="1" applyFont="1" applyBorder="1" applyAlignment="1">
      <alignment horizontal="center" vertical="center"/>
    </xf>
    <xf numFmtId="3" fontId="10" fillId="0" borderId="22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4" fontId="11" fillId="0" borderId="19" xfId="0" applyNumberFormat="1" applyFont="1" applyBorder="1" applyAlignment="1">
      <alignment horizontal="center" vertical="center"/>
    </xf>
    <xf numFmtId="14" fontId="11" fillId="0" borderId="3" xfId="0" applyNumberFormat="1" applyFont="1" applyBorder="1" applyAlignment="1">
      <alignment horizontal="center" vertical="center"/>
    </xf>
    <xf numFmtId="14" fontId="11" fillId="0" borderId="18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9" fillId="0" borderId="5" xfId="0" applyFont="1" applyBorder="1" applyAlignment="1">
      <alignment horizontal="center" vertical="center"/>
    </xf>
    <xf numFmtId="14" fontId="11" fillId="0" borderId="17" xfId="0" applyNumberFormat="1" applyFont="1" applyBorder="1" applyAlignment="1">
      <alignment horizontal="center" vertical="center"/>
    </xf>
    <xf numFmtId="14" fontId="11" fillId="0" borderId="2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74"/>
  <sheetViews>
    <sheetView tabSelected="1" view="pageBreakPreview" zoomScale="80" zoomScaleNormal="100" zoomScaleSheetLayoutView="80" workbookViewId="0">
      <selection activeCell="E81" sqref="E81"/>
    </sheetView>
  </sheetViews>
  <sheetFormatPr baseColWidth="10" defaultRowHeight="12.75" x14ac:dyDescent="0.2"/>
  <cols>
    <col min="1" max="1" width="3.140625" style="2" customWidth="1"/>
    <col min="2" max="2" width="38.42578125" style="2" customWidth="1"/>
    <col min="3" max="5" width="9.5703125" style="1" bestFit="1" customWidth="1"/>
    <col min="6" max="26" width="9.5703125" bestFit="1" customWidth="1"/>
  </cols>
  <sheetData>
    <row r="1" spans="1:26" ht="18.75" customHeight="1" x14ac:dyDescent="0.25">
      <c r="A1" s="58" t="s">
        <v>122</v>
      </c>
      <c r="B1" s="59"/>
    </row>
    <row r="2" spans="1:26" ht="18" x14ac:dyDescent="0.25">
      <c r="A2" s="52" t="s">
        <v>121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6" ht="12.75" customHeight="1" x14ac:dyDescent="0.2"/>
    <row r="4" spans="1:26" x14ac:dyDescent="0.2">
      <c r="A4" s="60" t="s">
        <v>120</v>
      </c>
      <c r="B4" s="60" t="s">
        <v>119</v>
      </c>
      <c r="C4" s="61">
        <v>35064</v>
      </c>
      <c r="D4" s="56">
        <v>35430</v>
      </c>
      <c r="E4" s="56">
        <v>35795</v>
      </c>
      <c r="F4" s="56">
        <v>36160</v>
      </c>
      <c r="G4" s="56">
        <v>36494</v>
      </c>
      <c r="H4" s="56">
        <v>36891</v>
      </c>
      <c r="I4" s="56">
        <v>37256</v>
      </c>
      <c r="J4" s="56">
        <v>37621</v>
      </c>
      <c r="K4" s="56">
        <v>37986</v>
      </c>
      <c r="L4" s="56">
        <v>38352</v>
      </c>
      <c r="M4" s="56">
        <v>38717</v>
      </c>
      <c r="N4" s="56">
        <v>39082</v>
      </c>
      <c r="O4" s="56">
        <v>39447</v>
      </c>
      <c r="P4" s="56">
        <v>39813</v>
      </c>
      <c r="Q4" s="56">
        <v>40178</v>
      </c>
      <c r="R4" s="56">
        <v>40543</v>
      </c>
      <c r="S4" s="57">
        <v>40908</v>
      </c>
      <c r="T4" s="56">
        <v>41274</v>
      </c>
      <c r="U4" s="56">
        <v>41639</v>
      </c>
      <c r="V4" s="62">
        <v>42004</v>
      </c>
      <c r="W4" s="55">
        <v>42369</v>
      </c>
      <c r="X4" s="55">
        <v>42735</v>
      </c>
      <c r="Y4" s="55">
        <v>43100</v>
      </c>
      <c r="Z4" s="51">
        <v>43465</v>
      </c>
    </row>
    <row r="5" spans="1:26" ht="13.5" customHeight="1" x14ac:dyDescent="0.2">
      <c r="A5" s="60"/>
      <c r="B5" s="60"/>
      <c r="C5" s="61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7"/>
      <c r="T5" s="56"/>
      <c r="U5" s="56"/>
      <c r="V5" s="62"/>
      <c r="W5" s="55"/>
      <c r="X5" s="55"/>
      <c r="Y5" s="55"/>
      <c r="Z5" s="51"/>
    </row>
    <row r="6" spans="1:26" ht="13.5" x14ac:dyDescent="0.2">
      <c r="A6" s="34" t="s">
        <v>118</v>
      </c>
      <c r="B6" s="33" t="s">
        <v>117</v>
      </c>
      <c r="C6" s="40">
        <v>1782</v>
      </c>
      <c r="D6" s="39">
        <v>1546</v>
      </c>
      <c r="E6" s="39">
        <v>1540</v>
      </c>
      <c r="F6" s="39">
        <v>1539</v>
      </c>
      <c r="G6" s="39">
        <v>1530</v>
      </c>
      <c r="H6" s="39">
        <v>1536</v>
      </c>
      <c r="I6" s="39">
        <v>1532</v>
      </c>
      <c r="J6" s="39">
        <v>1526</v>
      </c>
      <c r="K6" s="39">
        <v>1515</v>
      </c>
      <c r="L6" s="39">
        <v>1506</v>
      </c>
      <c r="M6" s="39">
        <v>1483</v>
      </c>
      <c r="N6" s="39">
        <v>1469</v>
      </c>
      <c r="O6" s="39">
        <v>1360</v>
      </c>
      <c r="P6" s="39">
        <v>1307</v>
      </c>
      <c r="Q6" s="39">
        <v>1264</v>
      </c>
      <c r="R6" s="39">
        <v>1239</v>
      </c>
      <c r="S6" s="38">
        <v>1224</v>
      </c>
      <c r="T6" s="38">
        <v>1182</v>
      </c>
      <c r="U6" s="38">
        <v>1162</v>
      </c>
      <c r="V6" s="38">
        <v>1216</v>
      </c>
      <c r="W6" s="37">
        <v>1223</v>
      </c>
      <c r="X6" s="37">
        <v>1291</v>
      </c>
      <c r="Y6" s="36">
        <v>1290</v>
      </c>
      <c r="Z6" s="35">
        <v>1269</v>
      </c>
    </row>
    <row r="7" spans="1:26" ht="13.5" x14ac:dyDescent="0.2">
      <c r="A7" s="26" t="s">
        <v>116</v>
      </c>
      <c r="B7" s="25" t="s">
        <v>115</v>
      </c>
      <c r="C7" s="24">
        <v>1140</v>
      </c>
      <c r="D7" s="23">
        <v>1036</v>
      </c>
      <c r="E7" s="23">
        <v>927</v>
      </c>
      <c r="F7" s="23">
        <v>877</v>
      </c>
      <c r="G7" s="23">
        <v>860</v>
      </c>
      <c r="H7" s="23">
        <v>862</v>
      </c>
      <c r="I7" s="23">
        <v>972</v>
      </c>
      <c r="J7" s="23">
        <v>849</v>
      </c>
      <c r="K7" s="23">
        <v>853</v>
      </c>
      <c r="L7" s="23">
        <v>848</v>
      </c>
      <c r="M7" s="23">
        <v>820</v>
      </c>
      <c r="N7" s="23">
        <v>922</v>
      </c>
      <c r="O7" s="23">
        <v>875</v>
      </c>
      <c r="P7" s="23">
        <v>863</v>
      </c>
      <c r="Q7" s="23">
        <v>1043</v>
      </c>
      <c r="R7" s="23">
        <v>1057</v>
      </c>
      <c r="S7" s="50">
        <v>1028</v>
      </c>
      <c r="T7" s="50">
        <v>987</v>
      </c>
      <c r="U7" s="50">
        <v>985</v>
      </c>
      <c r="V7" s="50">
        <v>1349</v>
      </c>
      <c r="W7" s="49">
        <v>1251</v>
      </c>
      <c r="X7" s="49">
        <v>2136</v>
      </c>
      <c r="Y7" s="48">
        <v>2144</v>
      </c>
      <c r="Z7" s="47">
        <v>2103</v>
      </c>
    </row>
    <row r="8" spans="1:26" ht="13.5" x14ac:dyDescent="0.2">
      <c r="A8" s="34" t="s">
        <v>114</v>
      </c>
      <c r="B8" s="33" t="s">
        <v>113</v>
      </c>
      <c r="C8" s="32">
        <v>32590</v>
      </c>
      <c r="D8" s="31">
        <v>33300</v>
      </c>
      <c r="E8" s="31">
        <v>33159</v>
      </c>
      <c r="F8" s="31">
        <v>32330</v>
      </c>
      <c r="G8" s="31">
        <v>31968</v>
      </c>
      <c r="H8" s="31">
        <v>31951</v>
      </c>
      <c r="I8" s="31">
        <v>31826</v>
      </c>
      <c r="J8" s="31">
        <v>31946</v>
      </c>
      <c r="K8" s="31">
        <v>31933</v>
      </c>
      <c r="L8" s="31">
        <v>31833</v>
      </c>
      <c r="M8" s="31">
        <v>31723</v>
      </c>
      <c r="N8" s="31">
        <v>31334</v>
      </c>
      <c r="O8" s="31">
        <v>31512</v>
      </c>
      <c r="P8" s="31">
        <v>30517</v>
      </c>
      <c r="Q8" s="31">
        <v>31328</v>
      </c>
      <c r="R8" s="31">
        <v>29710</v>
      </c>
      <c r="S8" s="30">
        <v>28369</v>
      </c>
      <c r="T8" s="30">
        <v>27816</v>
      </c>
      <c r="U8" s="30">
        <v>28054</v>
      </c>
      <c r="V8" s="30">
        <v>28646</v>
      </c>
      <c r="W8" s="29">
        <v>28295</v>
      </c>
      <c r="X8" s="29">
        <v>27965</v>
      </c>
      <c r="Y8" s="28">
        <v>28473</v>
      </c>
      <c r="Z8" s="27">
        <v>28319</v>
      </c>
    </row>
    <row r="9" spans="1:26" ht="13.5" x14ac:dyDescent="0.2">
      <c r="A9" s="26" t="s">
        <v>112</v>
      </c>
      <c r="B9" s="25" t="s">
        <v>111</v>
      </c>
      <c r="C9" s="24">
        <v>24927</v>
      </c>
      <c r="D9" s="23">
        <v>25013</v>
      </c>
      <c r="E9" s="23">
        <v>25054</v>
      </c>
      <c r="F9" s="23">
        <v>25144</v>
      </c>
      <c r="G9" s="23">
        <v>25297</v>
      </c>
      <c r="H9" s="23">
        <v>25331</v>
      </c>
      <c r="I9" s="23">
        <v>25869</v>
      </c>
      <c r="J9" s="23">
        <v>26777</v>
      </c>
      <c r="K9" s="23">
        <v>27037</v>
      </c>
      <c r="L9" s="23">
        <v>26782</v>
      </c>
      <c r="M9" s="23">
        <v>26683</v>
      </c>
      <c r="N9" s="23">
        <v>26850</v>
      </c>
      <c r="O9" s="23">
        <v>27456</v>
      </c>
      <c r="P9" s="23">
        <v>28071</v>
      </c>
      <c r="Q9" s="23">
        <v>28090</v>
      </c>
      <c r="R9" s="23">
        <v>28389</v>
      </c>
      <c r="S9" s="50">
        <v>29799</v>
      </c>
      <c r="T9" s="50">
        <v>30461</v>
      </c>
      <c r="U9" s="50">
        <v>31656</v>
      </c>
      <c r="V9" s="50">
        <v>31925</v>
      </c>
      <c r="W9" s="49">
        <v>32160</v>
      </c>
      <c r="X9" s="49">
        <v>31227</v>
      </c>
      <c r="Y9" s="48">
        <v>31309</v>
      </c>
      <c r="Z9" s="47">
        <v>31474</v>
      </c>
    </row>
    <row r="10" spans="1:26" ht="13.5" x14ac:dyDescent="0.2">
      <c r="A10" s="34" t="s">
        <v>110</v>
      </c>
      <c r="B10" s="33" t="s">
        <v>109</v>
      </c>
      <c r="C10" s="32">
        <v>6825</v>
      </c>
      <c r="D10" s="31">
        <v>6245</v>
      </c>
      <c r="E10" s="31">
        <v>5463</v>
      </c>
      <c r="F10" s="31">
        <v>5200</v>
      </c>
      <c r="G10" s="31">
        <v>5075</v>
      </c>
      <c r="H10" s="31">
        <v>5004</v>
      </c>
      <c r="I10" s="31">
        <v>4951</v>
      </c>
      <c r="J10" s="31">
        <v>4874</v>
      </c>
      <c r="K10" s="31">
        <v>4923</v>
      </c>
      <c r="L10" s="31">
        <v>4767</v>
      </c>
      <c r="M10" s="31">
        <v>4662</v>
      </c>
      <c r="N10" s="31">
        <v>4631</v>
      </c>
      <c r="O10" s="31">
        <v>4468</v>
      </c>
      <c r="P10" s="31">
        <v>4312</v>
      </c>
      <c r="Q10" s="31">
        <v>4691</v>
      </c>
      <c r="R10" s="31">
        <v>4493</v>
      </c>
      <c r="S10" s="30">
        <v>4378</v>
      </c>
      <c r="T10" s="30">
        <v>4244</v>
      </c>
      <c r="U10" s="30">
        <v>4197</v>
      </c>
      <c r="V10" s="30">
        <v>4722</v>
      </c>
      <c r="W10" s="29">
        <v>4477</v>
      </c>
      <c r="X10" s="29">
        <v>4407</v>
      </c>
      <c r="Y10" s="28">
        <v>4331</v>
      </c>
      <c r="Z10" s="27">
        <v>4319</v>
      </c>
    </row>
    <row r="11" spans="1:26" ht="13.5" x14ac:dyDescent="0.2">
      <c r="A11" s="26" t="s">
        <v>108</v>
      </c>
      <c r="B11" s="25" t="s">
        <v>107</v>
      </c>
      <c r="C11" s="24">
        <v>618</v>
      </c>
      <c r="D11" s="23">
        <v>596</v>
      </c>
      <c r="E11" s="23">
        <v>571</v>
      </c>
      <c r="F11" s="23">
        <v>570</v>
      </c>
      <c r="G11" s="23">
        <v>566</v>
      </c>
      <c r="H11" s="23">
        <v>560</v>
      </c>
      <c r="I11" s="23">
        <v>558</v>
      </c>
      <c r="J11" s="23">
        <v>563</v>
      </c>
      <c r="K11" s="23">
        <v>557</v>
      </c>
      <c r="L11" s="23">
        <v>546</v>
      </c>
      <c r="M11" s="23">
        <v>541</v>
      </c>
      <c r="N11" s="23">
        <v>556</v>
      </c>
      <c r="O11" s="23">
        <v>546</v>
      </c>
      <c r="P11" s="23">
        <v>544</v>
      </c>
      <c r="Q11" s="23">
        <v>586</v>
      </c>
      <c r="R11" s="23">
        <v>553</v>
      </c>
      <c r="S11" s="50">
        <v>562</v>
      </c>
      <c r="T11" s="50">
        <v>540</v>
      </c>
      <c r="U11" s="50">
        <v>544</v>
      </c>
      <c r="V11" s="50">
        <v>571</v>
      </c>
      <c r="W11" s="49">
        <v>573</v>
      </c>
      <c r="X11" s="49">
        <v>576</v>
      </c>
      <c r="Y11" s="48">
        <v>597</v>
      </c>
      <c r="Z11" s="47">
        <v>599</v>
      </c>
    </row>
    <row r="12" spans="1:26" ht="13.5" x14ac:dyDescent="0.2">
      <c r="A12" s="34" t="s">
        <v>106</v>
      </c>
      <c r="B12" s="33" t="s">
        <v>105</v>
      </c>
      <c r="C12" s="32">
        <v>3227</v>
      </c>
      <c r="D12" s="31">
        <v>3029</v>
      </c>
      <c r="E12" s="31">
        <v>2908</v>
      </c>
      <c r="F12" s="31">
        <v>2677</v>
      </c>
      <c r="G12" s="31">
        <v>2548</v>
      </c>
      <c r="H12" s="31">
        <v>2534</v>
      </c>
      <c r="I12" s="31">
        <v>2493</v>
      </c>
      <c r="J12" s="31">
        <v>2462</v>
      </c>
      <c r="K12" s="31">
        <v>2419</v>
      </c>
      <c r="L12" s="31">
        <v>2361</v>
      </c>
      <c r="M12" s="31">
        <v>2313</v>
      </c>
      <c r="N12" s="31">
        <v>2319</v>
      </c>
      <c r="O12" s="31">
        <v>2157</v>
      </c>
      <c r="P12" s="31">
        <v>2103</v>
      </c>
      <c r="Q12" s="31">
        <v>2229</v>
      </c>
      <c r="R12" s="31">
        <v>2153</v>
      </c>
      <c r="S12" s="30">
        <v>2055</v>
      </c>
      <c r="T12" s="30">
        <v>1919</v>
      </c>
      <c r="U12" s="30">
        <v>1863</v>
      </c>
      <c r="V12" s="30">
        <v>2090</v>
      </c>
      <c r="W12" s="29">
        <v>1969</v>
      </c>
      <c r="X12" s="29">
        <v>1880</v>
      </c>
      <c r="Y12" s="28">
        <v>1786</v>
      </c>
      <c r="Z12" s="27">
        <v>1871</v>
      </c>
    </row>
    <row r="13" spans="1:26" ht="13.5" x14ac:dyDescent="0.2">
      <c r="A13" s="26" t="s">
        <v>104</v>
      </c>
      <c r="B13" s="25" t="s">
        <v>103</v>
      </c>
      <c r="C13" s="24">
        <v>532</v>
      </c>
      <c r="D13" s="23">
        <v>505</v>
      </c>
      <c r="E13" s="23">
        <v>441</v>
      </c>
      <c r="F13" s="23">
        <v>408</v>
      </c>
      <c r="G13" s="23">
        <v>400</v>
      </c>
      <c r="H13" s="23">
        <v>393</v>
      </c>
      <c r="I13" s="23">
        <v>394</v>
      </c>
      <c r="J13" s="23">
        <v>390</v>
      </c>
      <c r="K13" s="23">
        <v>391</v>
      </c>
      <c r="L13" s="23">
        <v>381</v>
      </c>
      <c r="M13" s="23">
        <v>372</v>
      </c>
      <c r="N13" s="23">
        <v>380</v>
      </c>
      <c r="O13" s="23">
        <v>347</v>
      </c>
      <c r="P13" s="23">
        <v>327</v>
      </c>
      <c r="Q13" s="23">
        <v>316</v>
      </c>
      <c r="R13" s="23">
        <v>312</v>
      </c>
      <c r="S13" s="50">
        <v>303</v>
      </c>
      <c r="T13" s="50">
        <v>291</v>
      </c>
      <c r="U13" s="50">
        <v>351</v>
      </c>
      <c r="V13" s="50">
        <v>499</v>
      </c>
      <c r="W13" s="49">
        <v>476</v>
      </c>
      <c r="X13" s="49">
        <v>456</v>
      </c>
      <c r="Y13" s="48">
        <v>438</v>
      </c>
      <c r="Z13" s="47">
        <v>436</v>
      </c>
    </row>
    <row r="14" spans="1:26" ht="13.5" x14ac:dyDescent="0.2">
      <c r="A14" s="34" t="s">
        <v>102</v>
      </c>
      <c r="B14" s="33" t="s">
        <v>101</v>
      </c>
      <c r="C14" s="32">
        <v>203</v>
      </c>
      <c r="D14" s="31">
        <v>198</v>
      </c>
      <c r="E14" s="31">
        <v>194</v>
      </c>
      <c r="F14" s="31">
        <v>172</v>
      </c>
      <c r="G14" s="31">
        <v>184</v>
      </c>
      <c r="H14" s="31">
        <v>175</v>
      </c>
      <c r="I14" s="31">
        <v>183</v>
      </c>
      <c r="J14" s="31">
        <v>176</v>
      </c>
      <c r="K14" s="31">
        <v>166</v>
      </c>
      <c r="L14" s="31">
        <v>159</v>
      </c>
      <c r="M14" s="31">
        <v>1152</v>
      </c>
      <c r="N14" s="31">
        <v>1123</v>
      </c>
      <c r="O14" s="31">
        <v>1348</v>
      </c>
      <c r="P14" s="31">
        <v>1494</v>
      </c>
      <c r="Q14" s="31">
        <v>1459</v>
      </c>
      <c r="R14" s="31">
        <v>1241</v>
      </c>
      <c r="S14" s="30">
        <v>1172</v>
      </c>
      <c r="T14" s="30">
        <v>1097</v>
      </c>
      <c r="U14" s="30">
        <v>1120</v>
      </c>
      <c r="V14" s="30">
        <v>1063</v>
      </c>
      <c r="W14" s="29">
        <v>1067</v>
      </c>
      <c r="X14" s="29">
        <v>167</v>
      </c>
      <c r="Y14" s="28">
        <v>157</v>
      </c>
      <c r="Z14" s="27">
        <v>155</v>
      </c>
    </row>
    <row r="15" spans="1:26" ht="13.5" x14ac:dyDescent="0.2">
      <c r="A15" s="26" t="s">
        <v>100</v>
      </c>
      <c r="B15" s="25" t="s">
        <v>99</v>
      </c>
      <c r="C15" s="24">
        <v>7406</v>
      </c>
      <c r="D15" s="23">
        <v>6490</v>
      </c>
      <c r="E15" s="23">
        <v>5437</v>
      </c>
      <c r="F15" s="23">
        <v>4887</v>
      </c>
      <c r="G15" s="23">
        <v>4683</v>
      </c>
      <c r="H15" s="23">
        <v>4524</v>
      </c>
      <c r="I15" s="23">
        <v>4428</v>
      </c>
      <c r="J15" s="23">
        <v>4297</v>
      </c>
      <c r="K15" s="23">
        <v>4712</v>
      </c>
      <c r="L15" s="23">
        <v>4572</v>
      </c>
      <c r="M15" s="23">
        <v>4444</v>
      </c>
      <c r="N15" s="23">
        <v>3722</v>
      </c>
      <c r="O15" s="23">
        <v>3593</v>
      </c>
      <c r="P15" s="23">
        <v>3695</v>
      </c>
      <c r="Q15" s="23">
        <v>3607</v>
      </c>
      <c r="R15" s="23">
        <v>3497</v>
      </c>
      <c r="S15" s="50">
        <v>3081</v>
      </c>
      <c r="T15" s="50">
        <v>2915</v>
      </c>
      <c r="U15" s="50">
        <v>2768</v>
      </c>
      <c r="V15" s="50">
        <v>3200</v>
      </c>
      <c r="W15" s="49">
        <v>3080</v>
      </c>
      <c r="X15" s="49">
        <v>2958</v>
      </c>
      <c r="Y15" s="48">
        <v>2918</v>
      </c>
      <c r="Z15" s="47">
        <v>2858</v>
      </c>
    </row>
    <row r="16" spans="1:26" ht="13.5" x14ac:dyDescent="0.2">
      <c r="A16" s="34" t="s">
        <v>98</v>
      </c>
      <c r="B16" s="33" t="s">
        <v>97</v>
      </c>
      <c r="C16" s="32">
        <v>6555</v>
      </c>
      <c r="D16" s="31">
        <v>4215</v>
      </c>
      <c r="E16" s="31">
        <v>4161</v>
      </c>
      <c r="F16" s="31">
        <v>4055</v>
      </c>
      <c r="G16" s="31">
        <v>3674</v>
      </c>
      <c r="H16" s="31">
        <v>2647</v>
      </c>
      <c r="I16" s="31">
        <v>2650</v>
      </c>
      <c r="J16" s="31">
        <v>2650</v>
      </c>
      <c r="K16" s="31">
        <v>2633</v>
      </c>
      <c r="L16" s="31">
        <v>2598</v>
      </c>
      <c r="M16" s="31">
        <v>2522</v>
      </c>
      <c r="N16" s="31">
        <v>2849</v>
      </c>
      <c r="O16" s="31">
        <v>2770</v>
      </c>
      <c r="P16" s="31">
        <v>2224</v>
      </c>
      <c r="Q16" s="31">
        <v>2723</v>
      </c>
      <c r="R16" s="31">
        <v>2652</v>
      </c>
      <c r="S16" s="30">
        <v>2569</v>
      </c>
      <c r="T16" s="30">
        <v>2351</v>
      </c>
      <c r="U16" s="30">
        <v>2279</v>
      </c>
      <c r="V16" s="30">
        <v>2660</v>
      </c>
      <c r="W16" s="29">
        <v>2013</v>
      </c>
      <c r="X16" s="29">
        <v>1916</v>
      </c>
      <c r="Y16" s="28">
        <v>1911</v>
      </c>
      <c r="Z16" s="27">
        <v>1857</v>
      </c>
    </row>
    <row r="17" spans="1:26" ht="13.5" x14ac:dyDescent="0.2">
      <c r="A17" s="26" t="s">
        <v>96</v>
      </c>
      <c r="B17" s="25" t="s">
        <v>95</v>
      </c>
      <c r="C17" s="24">
        <f>15931+421</f>
        <v>16352</v>
      </c>
      <c r="D17" s="23">
        <f>15649+416</f>
        <v>16065</v>
      </c>
      <c r="E17" s="23">
        <v>16184</v>
      </c>
      <c r="F17" s="23">
        <v>14942</v>
      </c>
      <c r="G17" s="23">
        <v>14909</v>
      </c>
      <c r="H17" s="23">
        <v>15060</v>
      </c>
      <c r="I17" s="23">
        <v>15088</v>
      </c>
      <c r="J17" s="23">
        <v>14134</v>
      </c>
      <c r="K17" s="23">
        <v>13363</v>
      </c>
      <c r="L17" s="23">
        <v>13384</v>
      </c>
      <c r="M17" s="23">
        <v>12832</v>
      </c>
      <c r="N17" s="23">
        <v>14502</v>
      </c>
      <c r="O17" s="23">
        <v>596</v>
      </c>
      <c r="P17" s="23">
        <v>595</v>
      </c>
      <c r="Q17" s="23">
        <v>599</v>
      </c>
      <c r="R17" s="23">
        <v>893</v>
      </c>
      <c r="S17" s="50">
        <v>851</v>
      </c>
      <c r="T17" s="50">
        <v>814</v>
      </c>
      <c r="U17" s="50">
        <v>781</v>
      </c>
      <c r="V17" s="50">
        <v>943</v>
      </c>
      <c r="W17" s="49">
        <v>891</v>
      </c>
      <c r="X17" s="49">
        <v>853</v>
      </c>
      <c r="Y17" s="48">
        <v>834</v>
      </c>
      <c r="Z17" s="47">
        <v>810</v>
      </c>
    </row>
    <row r="18" spans="1:26" ht="13.5" x14ac:dyDescent="0.2">
      <c r="A18" s="34" t="s">
        <v>94</v>
      </c>
      <c r="B18" s="33" t="s">
        <v>93</v>
      </c>
      <c r="C18" s="32">
        <v>1260</v>
      </c>
      <c r="D18" s="31">
        <v>906</v>
      </c>
      <c r="E18" s="31">
        <v>806</v>
      </c>
      <c r="F18" s="31">
        <v>806</v>
      </c>
      <c r="G18" s="31">
        <v>816</v>
      </c>
      <c r="H18" s="31">
        <v>811</v>
      </c>
      <c r="I18" s="31">
        <v>816</v>
      </c>
      <c r="J18" s="31">
        <v>806</v>
      </c>
      <c r="K18" s="31">
        <v>814</v>
      </c>
      <c r="L18" s="31">
        <v>827</v>
      </c>
      <c r="M18" s="31">
        <v>811</v>
      </c>
      <c r="N18" s="31">
        <v>953</v>
      </c>
      <c r="O18" s="31">
        <v>944</v>
      </c>
      <c r="P18" s="31">
        <v>985</v>
      </c>
      <c r="Q18" s="31">
        <v>954</v>
      </c>
      <c r="R18" s="31">
        <v>954</v>
      </c>
      <c r="S18" s="30">
        <v>924</v>
      </c>
      <c r="T18" s="30">
        <v>873</v>
      </c>
      <c r="U18" s="30">
        <v>839</v>
      </c>
      <c r="V18" s="30">
        <v>1007</v>
      </c>
      <c r="W18" s="29">
        <v>999</v>
      </c>
      <c r="X18" s="29">
        <v>830</v>
      </c>
      <c r="Y18" s="28">
        <v>798</v>
      </c>
      <c r="Z18" s="27">
        <v>760</v>
      </c>
    </row>
    <row r="19" spans="1:26" ht="13.5" x14ac:dyDescent="0.2">
      <c r="A19" s="26" t="s">
        <v>92</v>
      </c>
      <c r="B19" s="25" t="s">
        <v>91</v>
      </c>
      <c r="C19" s="24">
        <v>227</v>
      </c>
      <c r="D19" s="23">
        <v>302</v>
      </c>
      <c r="E19" s="23">
        <v>337</v>
      </c>
      <c r="F19" s="23">
        <v>326</v>
      </c>
      <c r="G19" s="23">
        <v>338</v>
      </c>
      <c r="H19" s="23">
        <v>333</v>
      </c>
      <c r="I19" s="23">
        <v>334</v>
      </c>
      <c r="J19" s="23">
        <v>335</v>
      </c>
      <c r="K19" s="23">
        <v>353</v>
      </c>
      <c r="L19" s="23">
        <v>350</v>
      </c>
      <c r="M19" s="23">
        <v>351</v>
      </c>
      <c r="N19" s="23">
        <v>407</v>
      </c>
      <c r="O19" s="23">
        <v>405</v>
      </c>
      <c r="P19" s="23">
        <v>409</v>
      </c>
      <c r="Q19" s="23">
        <v>425</v>
      </c>
      <c r="R19" s="23">
        <v>432</v>
      </c>
      <c r="S19" s="50">
        <v>447</v>
      </c>
      <c r="T19" s="50">
        <v>442</v>
      </c>
      <c r="U19" s="50">
        <v>434</v>
      </c>
      <c r="V19" s="50">
        <v>550</v>
      </c>
      <c r="W19" s="49">
        <v>535</v>
      </c>
      <c r="X19" s="49">
        <v>549</v>
      </c>
      <c r="Y19" s="48">
        <v>532</v>
      </c>
      <c r="Z19" s="47">
        <v>523</v>
      </c>
    </row>
    <row r="20" spans="1:26" ht="13.5" x14ac:dyDescent="0.2">
      <c r="A20" s="34" t="s">
        <v>90</v>
      </c>
      <c r="B20" s="33" t="s">
        <v>89</v>
      </c>
      <c r="C20" s="32"/>
      <c r="D20" s="31"/>
      <c r="E20" s="31"/>
      <c r="F20" s="31"/>
      <c r="G20" s="31"/>
      <c r="H20" s="31">
        <v>920</v>
      </c>
      <c r="I20" s="31">
        <v>1020</v>
      </c>
      <c r="J20" s="31">
        <v>1072</v>
      </c>
      <c r="K20" s="31">
        <v>1282</v>
      </c>
      <c r="L20" s="31">
        <v>1423</v>
      </c>
      <c r="M20" s="31"/>
      <c r="N20" s="31"/>
      <c r="O20" s="31"/>
      <c r="P20" s="31"/>
      <c r="Q20" s="31"/>
      <c r="R20" s="31"/>
      <c r="S20" s="30"/>
      <c r="T20" s="30"/>
      <c r="U20" s="30"/>
      <c r="V20" s="30"/>
      <c r="W20" s="29"/>
      <c r="X20" s="29"/>
      <c r="Y20" s="28"/>
      <c r="Z20" s="27"/>
    </row>
    <row r="21" spans="1:26" ht="13.5" x14ac:dyDescent="0.2">
      <c r="A21" s="26">
        <v>15</v>
      </c>
      <c r="B21" s="25" t="s">
        <v>88</v>
      </c>
      <c r="C21" s="24"/>
      <c r="D21" s="23"/>
      <c r="E21" s="23"/>
      <c r="F21" s="23"/>
      <c r="G21" s="23"/>
      <c r="H21" s="23"/>
      <c r="I21" s="23"/>
      <c r="J21" s="23"/>
      <c r="K21" s="23"/>
      <c r="L21" s="23"/>
      <c r="M21" s="23">
        <v>9</v>
      </c>
      <c r="N21" s="23">
        <v>82</v>
      </c>
      <c r="O21" s="23">
        <v>133</v>
      </c>
      <c r="P21" s="23">
        <v>162</v>
      </c>
      <c r="Q21" s="23">
        <v>313</v>
      </c>
      <c r="R21" s="23">
        <v>322</v>
      </c>
      <c r="S21" s="50">
        <v>317</v>
      </c>
      <c r="T21" s="50">
        <v>314</v>
      </c>
      <c r="U21" s="50">
        <v>330</v>
      </c>
      <c r="V21" s="50">
        <v>396</v>
      </c>
      <c r="W21" s="49">
        <v>386</v>
      </c>
      <c r="X21" s="49">
        <v>522</v>
      </c>
      <c r="Y21" s="48">
        <v>569</v>
      </c>
      <c r="Z21" s="47">
        <v>1625</v>
      </c>
    </row>
    <row r="22" spans="1:26" ht="13.5" x14ac:dyDescent="0.2">
      <c r="A22" s="34" t="s">
        <v>87</v>
      </c>
      <c r="B22" s="33" t="s">
        <v>86</v>
      </c>
      <c r="C22" s="32">
        <v>3777</v>
      </c>
      <c r="D22" s="31">
        <v>3789</v>
      </c>
      <c r="E22" s="31">
        <v>3932</v>
      </c>
      <c r="F22" s="31">
        <v>3981</v>
      </c>
      <c r="G22" s="31">
        <v>4013</v>
      </c>
      <c r="H22" s="31">
        <v>4039</v>
      </c>
      <c r="I22" s="31">
        <v>4143</v>
      </c>
      <c r="J22" s="31">
        <v>4251</v>
      </c>
      <c r="K22" s="31">
        <v>4230</v>
      </c>
      <c r="L22" s="31">
        <v>4362</v>
      </c>
      <c r="M22" s="31">
        <v>4384</v>
      </c>
      <c r="N22" s="31">
        <v>4714</v>
      </c>
      <c r="O22" s="31">
        <v>4912</v>
      </c>
      <c r="P22" s="31">
        <v>4474</v>
      </c>
      <c r="Q22" s="31">
        <v>4485</v>
      </c>
      <c r="R22" s="31">
        <v>4542</v>
      </c>
      <c r="S22" s="30">
        <v>4639</v>
      </c>
      <c r="T22" s="30">
        <v>4720</v>
      </c>
      <c r="U22" s="30">
        <v>4806</v>
      </c>
      <c r="V22" s="30">
        <v>4903</v>
      </c>
      <c r="W22" s="29">
        <v>5037</v>
      </c>
      <c r="X22" s="29">
        <v>4945</v>
      </c>
      <c r="Y22" s="28">
        <v>4981</v>
      </c>
      <c r="Z22" s="27">
        <v>4979</v>
      </c>
    </row>
    <row r="23" spans="1:26" ht="13.5" x14ac:dyDescent="0.2">
      <c r="A23" s="26" t="s">
        <v>85</v>
      </c>
      <c r="B23" s="25" t="s">
        <v>84</v>
      </c>
      <c r="C23" s="24">
        <v>377</v>
      </c>
      <c r="D23" s="23">
        <v>362</v>
      </c>
      <c r="E23" s="23">
        <v>367</v>
      </c>
      <c r="F23" s="23">
        <v>369</v>
      </c>
      <c r="G23" s="23">
        <v>365</v>
      </c>
      <c r="H23" s="23">
        <v>363</v>
      </c>
      <c r="I23" s="23">
        <v>355</v>
      </c>
      <c r="J23" s="23">
        <v>350</v>
      </c>
      <c r="K23" s="23">
        <v>338</v>
      </c>
      <c r="L23" s="23">
        <v>337</v>
      </c>
      <c r="M23" s="23">
        <v>332</v>
      </c>
      <c r="N23" s="23">
        <v>370</v>
      </c>
      <c r="O23" s="23">
        <v>374</v>
      </c>
      <c r="P23" s="23">
        <v>364</v>
      </c>
      <c r="Q23" s="23">
        <v>351</v>
      </c>
      <c r="R23" s="23">
        <v>365</v>
      </c>
      <c r="S23" s="50">
        <v>370</v>
      </c>
      <c r="T23" s="50">
        <v>392</v>
      </c>
      <c r="U23" s="50">
        <v>415</v>
      </c>
      <c r="V23" s="50">
        <v>401</v>
      </c>
      <c r="W23" s="49">
        <v>382</v>
      </c>
      <c r="X23" s="49">
        <v>370</v>
      </c>
      <c r="Y23" s="48">
        <v>357</v>
      </c>
      <c r="Z23" s="47">
        <v>376</v>
      </c>
    </row>
    <row r="24" spans="1:26" ht="13.5" x14ac:dyDescent="0.2">
      <c r="A24" s="34" t="s">
        <v>83</v>
      </c>
      <c r="B24" s="33" t="s">
        <v>82</v>
      </c>
      <c r="C24" s="32">
        <v>1112</v>
      </c>
      <c r="D24" s="31">
        <v>1235</v>
      </c>
      <c r="E24" s="31">
        <v>1195</v>
      </c>
      <c r="F24" s="31">
        <v>1164</v>
      </c>
      <c r="G24" s="31">
        <v>1143</v>
      </c>
      <c r="H24" s="31">
        <v>1059</v>
      </c>
      <c r="I24" s="31">
        <v>1033</v>
      </c>
      <c r="J24" s="31">
        <v>1006</v>
      </c>
      <c r="K24" s="31">
        <v>972</v>
      </c>
      <c r="L24" s="31">
        <v>999</v>
      </c>
      <c r="M24" s="31">
        <v>969</v>
      </c>
      <c r="N24" s="31">
        <v>940</v>
      </c>
      <c r="O24" s="31">
        <v>907</v>
      </c>
      <c r="P24" s="31">
        <v>968</v>
      </c>
      <c r="Q24" s="31">
        <v>980</v>
      </c>
      <c r="R24" s="31">
        <v>919</v>
      </c>
      <c r="S24" s="30">
        <v>899</v>
      </c>
      <c r="T24" s="30">
        <v>899</v>
      </c>
      <c r="U24" s="30">
        <v>938</v>
      </c>
      <c r="V24" s="30">
        <v>947</v>
      </c>
      <c r="W24" s="29">
        <v>880</v>
      </c>
      <c r="X24" s="29">
        <v>884</v>
      </c>
      <c r="Y24" s="28">
        <v>890</v>
      </c>
      <c r="Z24" s="27">
        <v>903</v>
      </c>
    </row>
    <row r="25" spans="1:26" ht="13.5" x14ac:dyDescent="0.2">
      <c r="A25" s="26" t="s">
        <v>81</v>
      </c>
      <c r="B25" s="25" t="s">
        <v>80</v>
      </c>
      <c r="C25" s="24">
        <v>88</v>
      </c>
      <c r="D25" s="23">
        <v>86</v>
      </c>
      <c r="E25" s="23">
        <v>99</v>
      </c>
      <c r="F25" s="23">
        <v>100</v>
      </c>
      <c r="G25" s="23">
        <v>96</v>
      </c>
      <c r="H25" s="23">
        <v>97</v>
      </c>
      <c r="I25" s="23">
        <v>96</v>
      </c>
      <c r="J25" s="23">
        <v>96</v>
      </c>
      <c r="K25" s="23">
        <v>95</v>
      </c>
      <c r="L25" s="23">
        <v>94</v>
      </c>
      <c r="M25" s="23">
        <v>94</v>
      </c>
      <c r="N25" s="23">
        <v>93</v>
      </c>
      <c r="O25" s="23">
        <v>96</v>
      </c>
      <c r="P25" s="23">
        <v>94</v>
      </c>
      <c r="Q25" s="23">
        <v>86</v>
      </c>
      <c r="R25" s="23">
        <v>74</v>
      </c>
      <c r="S25" s="50">
        <v>73</v>
      </c>
      <c r="T25" s="50">
        <v>75</v>
      </c>
      <c r="U25" s="50">
        <v>77</v>
      </c>
      <c r="V25" s="50">
        <v>76</v>
      </c>
      <c r="W25" s="49">
        <v>67</v>
      </c>
      <c r="X25" s="49">
        <v>73</v>
      </c>
      <c r="Y25" s="48">
        <v>71</v>
      </c>
      <c r="Z25" s="47">
        <v>74</v>
      </c>
    </row>
    <row r="26" spans="1:26" ht="13.5" x14ac:dyDescent="0.2">
      <c r="A26" s="34" t="s">
        <v>79</v>
      </c>
      <c r="B26" s="33" t="s">
        <v>78</v>
      </c>
      <c r="C26" s="32">
        <v>52304</v>
      </c>
      <c r="D26" s="31">
        <v>52304</v>
      </c>
      <c r="E26" s="31">
        <v>52304</v>
      </c>
      <c r="F26" s="31">
        <v>54089</v>
      </c>
      <c r="G26" s="31">
        <v>49060</v>
      </c>
      <c r="H26" s="31">
        <v>47028</v>
      </c>
      <c r="I26" s="31">
        <v>46575</v>
      </c>
      <c r="J26" s="31">
        <v>49020</v>
      </c>
      <c r="K26" s="31">
        <v>49020</v>
      </c>
      <c r="L26" s="31">
        <v>49020</v>
      </c>
      <c r="M26" s="31">
        <v>53465</v>
      </c>
      <c r="N26" s="31">
        <v>53465</v>
      </c>
      <c r="O26" s="31">
        <v>57646</v>
      </c>
      <c r="P26" s="31">
        <v>57183</v>
      </c>
      <c r="Q26" s="31">
        <v>56341</v>
      </c>
      <c r="R26" s="31">
        <v>65090</v>
      </c>
      <c r="S26" s="30">
        <v>68370</v>
      </c>
      <c r="T26" s="30">
        <v>74687</v>
      </c>
      <c r="U26" s="30">
        <v>79063</v>
      </c>
      <c r="V26" s="30">
        <v>84892</v>
      </c>
      <c r="W26" s="29">
        <v>84648</v>
      </c>
      <c r="X26" s="29">
        <v>87290</v>
      </c>
      <c r="Y26" s="28">
        <v>89478</v>
      </c>
      <c r="Z26" s="27">
        <v>89980</v>
      </c>
    </row>
    <row r="27" spans="1:26" ht="13.5" x14ac:dyDescent="0.2">
      <c r="A27" s="26" t="s">
        <v>77</v>
      </c>
      <c r="B27" s="25" t="s">
        <v>76</v>
      </c>
      <c r="C27" s="24">
        <v>11334</v>
      </c>
      <c r="D27" s="23">
        <v>11490</v>
      </c>
      <c r="E27" s="23">
        <v>11600</v>
      </c>
      <c r="F27" s="23">
        <v>11752</v>
      </c>
      <c r="G27" s="23">
        <v>11571</v>
      </c>
      <c r="H27" s="23">
        <v>11528</v>
      </c>
      <c r="I27" s="23">
        <v>11920</v>
      </c>
      <c r="J27" s="23">
        <v>11994</v>
      </c>
      <c r="K27" s="23">
        <v>12032</v>
      </c>
      <c r="L27" s="23">
        <v>11974</v>
      </c>
      <c r="M27" s="23">
        <v>12002</v>
      </c>
      <c r="N27" s="23">
        <v>12415</v>
      </c>
      <c r="O27" s="23">
        <v>12803</v>
      </c>
      <c r="P27" s="23">
        <v>13319</v>
      </c>
      <c r="Q27" s="23">
        <v>16123</v>
      </c>
      <c r="R27" s="23">
        <v>16601</v>
      </c>
      <c r="S27" s="22">
        <v>16256</v>
      </c>
      <c r="T27" s="22">
        <v>16258</v>
      </c>
      <c r="U27" s="22">
        <v>17419</v>
      </c>
      <c r="V27" s="22">
        <v>17517</v>
      </c>
      <c r="W27" s="21">
        <v>17662</v>
      </c>
      <c r="X27" s="21">
        <v>17809</v>
      </c>
      <c r="Y27" s="20">
        <v>18114</v>
      </c>
      <c r="Z27" s="19">
        <v>18059</v>
      </c>
    </row>
    <row r="28" spans="1:26" ht="13.5" x14ac:dyDescent="0.2">
      <c r="A28" s="34" t="s">
        <v>75</v>
      </c>
      <c r="B28" s="33" t="s">
        <v>74</v>
      </c>
      <c r="C28" s="32">
        <v>4425</v>
      </c>
      <c r="D28" s="31">
        <v>4486</v>
      </c>
      <c r="E28" s="31">
        <v>4092</v>
      </c>
      <c r="F28" s="31">
        <v>3603</v>
      </c>
      <c r="G28" s="31">
        <v>3769</v>
      </c>
      <c r="H28" s="31">
        <v>3751</v>
      </c>
      <c r="I28" s="31">
        <v>3739</v>
      </c>
      <c r="J28" s="31">
        <v>3698</v>
      </c>
      <c r="K28" s="31">
        <v>3637</v>
      </c>
      <c r="L28" s="31">
        <v>3563</v>
      </c>
      <c r="M28" s="31">
        <v>3503</v>
      </c>
      <c r="N28" s="31">
        <v>3744</v>
      </c>
      <c r="O28" s="31">
        <v>3670</v>
      </c>
      <c r="P28" s="31">
        <v>4136</v>
      </c>
      <c r="Q28" s="31">
        <v>4521</v>
      </c>
      <c r="R28" s="31">
        <v>4396</v>
      </c>
      <c r="S28" s="30">
        <v>4455</v>
      </c>
      <c r="T28" s="30">
        <v>4942</v>
      </c>
      <c r="U28" s="30">
        <v>4992</v>
      </c>
      <c r="V28" s="30">
        <v>5035</v>
      </c>
      <c r="W28" s="29">
        <v>5040</v>
      </c>
      <c r="X28" s="29">
        <v>4026</v>
      </c>
      <c r="Y28" s="28">
        <v>4251</v>
      </c>
      <c r="Z28" s="27">
        <v>4707</v>
      </c>
    </row>
    <row r="29" spans="1:26" ht="13.5" x14ac:dyDescent="0.2">
      <c r="A29" s="26" t="s">
        <v>73</v>
      </c>
      <c r="B29" s="25" t="s">
        <v>72</v>
      </c>
      <c r="C29" s="24">
        <v>5253</v>
      </c>
      <c r="D29" s="23">
        <v>4604</v>
      </c>
      <c r="E29" s="23">
        <v>4359</v>
      </c>
      <c r="F29" s="23">
        <v>4465</v>
      </c>
      <c r="G29" s="23">
        <v>4432</v>
      </c>
      <c r="H29" s="23">
        <v>4376</v>
      </c>
      <c r="I29" s="23">
        <v>4341</v>
      </c>
      <c r="J29" s="23">
        <v>4260</v>
      </c>
      <c r="K29" s="23">
        <v>3804</v>
      </c>
      <c r="L29" s="23">
        <v>3704</v>
      </c>
      <c r="M29" s="23">
        <v>3950</v>
      </c>
      <c r="N29" s="23">
        <v>3890</v>
      </c>
      <c r="O29" s="23">
        <v>3845</v>
      </c>
      <c r="P29" s="23">
        <v>3855</v>
      </c>
      <c r="Q29" s="23">
        <v>4001</v>
      </c>
      <c r="R29" s="23">
        <v>3938</v>
      </c>
      <c r="S29" s="22">
        <v>3876</v>
      </c>
      <c r="T29" s="22">
        <v>3803</v>
      </c>
      <c r="U29" s="22">
        <v>3965</v>
      </c>
      <c r="V29" s="22">
        <v>4170</v>
      </c>
      <c r="W29" s="21">
        <v>3979</v>
      </c>
      <c r="X29" s="21">
        <v>3934</v>
      </c>
      <c r="Y29" s="20">
        <v>4029</v>
      </c>
      <c r="Z29" s="19">
        <v>3963</v>
      </c>
    </row>
    <row r="30" spans="1:26" ht="13.5" x14ac:dyDescent="0.2">
      <c r="A30" s="34">
        <v>29</v>
      </c>
      <c r="B30" s="33" t="s">
        <v>71</v>
      </c>
      <c r="C30" s="32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>
        <v>14673</v>
      </c>
      <c r="P30" s="31">
        <v>15349</v>
      </c>
      <c r="Q30" s="31">
        <v>15141</v>
      </c>
      <c r="R30" s="31">
        <v>17717</v>
      </c>
      <c r="S30" s="30">
        <v>19386</v>
      </c>
      <c r="T30" s="30">
        <v>20960</v>
      </c>
      <c r="U30" s="30">
        <v>22126</v>
      </c>
      <c r="V30" s="30">
        <v>22999</v>
      </c>
      <c r="W30" s="29">
        <v>23551</v>
      </c>
      <c r="X30" s="29">
        <v>24352</v>
      </c>
      <c r="Y30" s="28">
        <v>24840</v>
      </c>
      <c r="Z30" s="27">
        <v>25501</v>
      </c>
    </row>
    <row r="31" spans="1:26" ht="13.5" x14ac:dyDescent="0.2">
      <c r="A31" s="26">
        <v>31</v>
      </c>
      <c r="B31" s="25" t="s">
        <v>70</v>
      </c>
      <c r="C31" s="24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2"/>
      <c r="T31" s="22"/>
      <c r="U31" s="22">
        <v>7</v>
      </c>
      <c r="V31" s="22">
        <v>45</v>
      </c>
      <c r="W31" s="21">
        <v>99</v>
      </c>
      <c r="X31" s="21">
        <v>155</v>
      </c>
      <c r="Y31" s="20">
        <v>225</v>
      </c>
      <c r="Z31" s="19">
        <v>357</v>
      </c>
    </row>
    <row r="32" spans="1:26" ht="13.5" x14ac:dyDescent="0.2">
      <c r="A32" s="34">
        <v>32</v>
      </c>
      <c r="B32" s="33" t="s">
        <v>69</v>
      </c>
      <c r="C32" s="32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0"/>
      <c r="T32" s="30"/>
      <c r="U32" s="30"/>
      <c r="V32" s="30"/>
      <c r="W32" s="29">
        <v>133</v>
      </c>
      <c r="X32" s="29">
        <v>131</v>
      </c>
      <c r="Y32" s="28">
        <v>139</v>
      </c>
      <c r="Z32" s="27">
        <v>150</v>
      </c>
    </row>
    <row r="33" spans="1:26" ht="13.5" x14ac:dyDescent="0.2">
      <c r="A33" s="26">
        <v>33</v>
      </c>
      <c r="B33" s="25" t="s">
        <v>68</v>
      </c>
      <c r="C33" s="2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2"/>
      <c r="T33" s="22"/>
      <c r="U33" s="22"/>
      <c r="V33" s="22"/>
      <c r="W33" s="21">
        <v>504</v>
      </c>
      <c r="X33" s="21">
        <v>494</v>
      </c>
      <c r="Y33" s="20">
        <v>618</v>
      </c>
      <c r="Z33" s="19">
        <v>651</v>
      </c>
    </row>
    <row r="34" spans="1:26" ht="13.5" x14ac:dyDescent="0.2">
      <c r="A34" s="34">
        <v>34</v>
      </c>
      <c r="B34" s="33" t="s">
        <v>67</v>
      </c>
      <c r="C34" s="32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0"/>
      <c r="T34" s="30"/>
      <c r="U34" s="30"/>
      <c r="V34" s="30"/>
      <c r="W34" s="29">
        <v>8</v>
      </c>
      <c r="X34" s="29">
        <v>17</v>
      </c>
      <c r="Y34" s="28">
        <v>18</v>
      </c>
      <c r="Z34" s="27">
        <v>16</v>
      </c>
    </row>
    <row r="35" spans="1:26" ht="13.5" x14ac:dyDescent="0.2">
      <c r="A35" s="26">
        <v>35</v>
      </c>
      <c r="B35" s="25" t="s">
        <v>66</v>
      </c>
      <c r="C35" s="2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2"/>
      <c r="T35" s="22"/>
      <c r="U35" s="22"/>
      <c r="V35" s="22"/>
      <c r="W35" s="21"/>
      <c r="X35" s="21">
        <v>1544</v>
      </c>
      <c r="Y35" s="20">
        <v>1539</v>
      </c>
      <c r="Z35" s="19">
        <v>1563</v>
      </c>
    </row>
    <row r="36" spans="1:26" ht="13.5" x14ac:dyDescent="0.2">
      <c r="A36" s="34">
        <v>50</v>
      </c>
      <c r="B36" s="33" t="s">
        <v>65</v>
      </c>
      <c r="C36" s="32">
        <v>587</v>
      </c>
      <c r="D36" s="31">
        <v>595</v>
      </c>
      <c r="E36" s="31">
        <v>591</v>
      </c>
      <c r="F36" s="31">
        <v>575</v>
      </c>
      <c r="G36" s="31">
        <v>544</v>
      </c>
      <c r="H36" s="31">
        <v>519</v>
      </c>
      <c r="I36" s="31">
        <v>495</v>
      </c>
      <c r="J36" s="31">
        <v>479</v>
      </c>
      <c r="K36" s="31">
        <v>460</v>
      </c>
      <c r="L36" s="31">
        <v>501</v>
      </c>
      <c r="M36" s="31">
        <v>501</v>
      </c>
      <c r="N36" s="31">
        <v>482</v>
      </c>
      <c r="O36" s="31">
        <v>465</v>
      </c>
      <c r="P36" s="31">
        <v>519</v>
      </c>
      <c r="Q36" s="31">
        <v>585</v>
      </c>
      <c r="R36" s="31">
        <v>594</v>
      </c>
      <c r="S36" s="30">
        <v>580</v>
      </c>
      <c r="T36" s="30">
        <v>568</v>
      </c>
      <c r="U36" s="30">
        <v>610</v>
      </c>
      <c r="V36" s="30">
        <v>621</v>
      </c>
      <c r="W36" s="29">
        <v>593</v>
      </c>
      <c r="X36" s="29">
        <v>612</v>
      </c>
      <c r="Y36" s="28">
        <v>618</v>
      </c>
      <c r="Z36" s="27">
        <v>618</v>
      </c>
    </row>
    <row r="37" spans="1:26" ht="13.5" x14ac:dyDescent="0.2">
      <c r="A37" s="26" t="s">
        <v>64</v>
      </c>
      <c r="B37" s="25" t="s">
        <v>63</v>
      </c>
      <c r="C37" s="24">
        <v>5534</v>
      </c>
      <c r="D37" s="23">
        <v>5265</v>
      </c>
      <c r="E37" s="23">
        <v>4932</v>
      </c>
      <c r="F37" s="23">
        <v>4752</v>
      </c>
      <c r="G37" s="23">
        <v>4722</v>
      </c>
      <c r="H37" s="23">
        <v>4588</v>
      </c>
      <c r="I37" s="23">
        <v>4412</v>
      </c>
      <c r="J37" s="23">
        <v>4181</v>
      </c>
      <c r="K37" s="23">
        <v>3848</v>
      </c>
      <c r="L37" s="23">
        <v>3614</v>
      </c>
      <c r="M37" s="23">
        <v>3590</v>
      </c>
      <c r="N37" s="23">
        <v>3478</v>
      </c>
      <c r="O37" s="23">
        <v>3706</v>
      </c>
      <c r="P37" s="23">
        <v>3785</v>
      </c>
      <c r="Q37" s="23">
        <v>3867</v>
      </c>
      <c r="R37" s="23">
        <v>3961</v>
      </c>
      <c r="S37" s="22">
        <v>4036</v>
      </c>
      <c r="T37" s="22">
        <v>3961</v>
      </c>
      <c r="U37" s="22">
        <v>4267</v>
      </c>
      <c r="V37" s="22">
        <v>4192</v>
      </c>
      <c r="W37" s="21">
        <v>4060</v>
      </c>
      <c r="X37" s="21">
        <v>3883</v>
      </c>
      <c r="Y37" s="20">
        <v>3820</v>
      </c>
      <c r="Z37" s="19">
        <v>3805</v>
      </c>
    </row>
    <row r="38" spans="1:26" ht="13.5" x14ac:dyDescent="0.2">
      <c r="A38" s="34" t="s">
        <v>62</v>
      </c>
      <c r="B38" s="33" t="s">
        <v>61</v>
      </c>
      <c r="C38" s="32">
        <v>1418</v>
      </c>
      <c r="D38" s="31">
        <v>1355</v>
      </c>
      <c r="E38" s="31">
        <v>1396</v>
      </c>
      <c r="F38" s="31">
        <v>1560</v>
      </c>
      <c r="G38" s="31">
        <v>1503</v>
      </c>
      <c r="H38" s="31">
        <v>1438</v>
      </c>
      <c r="I38" s="31">
        <v>1384</v>
      </c>
      <c r="J38" s="31">
        <v>1327</v>
      </c>
      <c r="K38" s="31">
        <v>1001</v>
      </c>
      <c r="L38" s="31">
        <v>991</v>
      </c>
      <c r="M38" s="31">
        <v>979</v>
      </c>
      <c r="N38" s="31">
        <v>958</v>
      </c>
      <c r="O38" s="31">
        <v>941</v>
      </c>
      <c r="P38" s="31">
        <v>482</v>
      </c>
      <c r="Q38" s="31">
        <v>346</v>
      </c>
      <c r="R38" s="31">
        <v>337</v>
      </c>
      <c r="S38" s="30">
        <v>351</v>
      </c>
      <c r="T38" s="30">
        <v>363</v>
      </c>
      <c r="U38" s="30">
        <v>364</v>
      </c>
      <c r="V38" s="30">
        <v>358</v>
      </c>
      <c r="W38" s="29">
        <v>344</v>
      </c>
      <c r="X38" s="29">
        <v>322</v>
      </c>
      <c r="Y38" s="28">
        <v>306</v>
      </c>
      <c r="Z38" s="27">
        <v>326</v>
      </c>
    </row>
    <row r="39" spans="1:26" ht="13.5" x14ac:dyDescent="0.2">
      <c r="A39" s="26" t="s">
        <v>60</v>
      </c>
      <c r="B39" s="25" t="s">
        <v>59</v>
      </c>
      <c r="C39" s="24">
        <v>2129</v>
      </c>
      <c r="D39" s="23">
        <v>1905</v>
      </c>
      <c r="E39" s="23">
        <v>1832</v>
      </c>
      <c r="F39" s="23">
        <v>1745</v>
      </c>
      <c r="G39" s="23">
        <v>1677</v>
      </c>
      <c r="H39" s="23">
        <v>1604</v>
      </c>
      <c r="I39" s="23">
        <v>1559</v>
      </c>
      <c r="J39" s="23">
        <v>1538</v>
      </c>
      <c r="K39" s="23">
        <v>1444</v>
      </c>
      <c r="L39" s="23">
        <v>1381</v>
      </c>
      <c r="M39" s="23">
        <v>1314</v>
      </c>
      <c r="N39" s="23">
        <v>1372</v>
      </c>
      <c r="O39" s="23">
        <v>1473</v>
      </c>
      <c r="P39" s="23">
        <v>1583</v>
      </c>
      <c r="Q39" s="23">
        <v>1670</v>
      </c>
      <c r="R39" s="23">
        <v>1679</v>
      </c>
      <c r="S39" s="22">
        <v>1710</v>
      </c>
      <c r="T39" s="22">
        <v>1828</v>
      </c>
      <c r="U39" s="22">
        <v>1867</v>
      </c>
      <c r="V39" s="22">
        <v>1963</v>
      </c>
      <c r="W39" s="21">
        <v>1908</v>
      </c>
      <c r="X39" s="21">
        <v>1862</v>
      </c>
      <c r="Y39" s="20">
        <v>1833</v>
      </c>
      <c r="Z39" s="19">
        <v>1873</v>
      </c>
    </row>
    <row r="40" spans="1:26" ht="13.5" x14ac:dyDescent="0.2">
      <c r="A40" s="34" t="s">
        <v>58</v>
      </c>
      <c r="B40" s="33" t="s">
        <v>57</v>
      </c>
      <c r="C40" s="32">
        <v>3771</v>
      </c>
      <c r="D40" s="31">
        <v>3292</v>
      </c>
      <c r="E40" s="31">
        <v>2881</v>
      </c>
      <c r="F40" s="31">
        <v>2855</v>
      </c>
      <c r="G40" s="31">
        <v>2807</v>
      </c>
      <c r="H40" s="31">
        <v>2721</v>
      </c>
      <c r="I40" s="31">
        <v>2614</v>
      </c>
      <c r="J40" s="31">
        <v>2369</v>
      </c>
      <c r="K40" s="31">
        <v>2228</v>
      </c>
      <c r="L40" s="31">
        <v>2100</v>
      </c>
      <c r="M40" s="31">
        <v>2052</v>
      </c>
      <c r="N40" s="31">
        <v>2062</v>
      </c>
      <c r="O40" s="31">
        <v>1940</v>
      </c>
      <c r="P40" s="31">
        <v>2084</v>
      </c>
      <c r="Q40" s="31">
        <v>2361</v>
      </c>
      <c r="R40" s="31">
        <v>2338</v>
      </c>
      <c r="S40" s="30">
        <v>2408</v>
      </c>
      <c r="T40" s="30">
        <v>2504</v>
      </c>
      <c r="U40" s="30">
        <v>2675</v>
      </c>
      <c r="V40" s="30">
        <v>2796</v>
      </c>
      <c r="W40" s="29">
        <v>2717</v>
      </c>
      <c r="X40" s="29">
        <v>2598</v>
      </c>
      <c r="Y40" s="28">
        <v>2499</v>
      </c>
      <c r="Z40" s="27">
        <v>2364</v>
      </c>
    </row>
    <row r="41" spans="1:26" ht="13.5" x14ac:dyDescent="0.2">
      <c r="A41" s="26" t="s">
        <v>56</v>
      </c>
      <c r="B41" s="25" t="s">
        <v>55</v>
      </c>
      <c r="C41" s="24">
        <v>9619</v>
      </c>
      <c r="D41" s="23">
        <v>8741</v>
      </c>
      <c r="E41" s="23">
        <v>7169</v>
      </c>
      <c r="F41" s="23">
        <v>7119</v>
      </c>
      <c r="G41" s="23">
        <v>7064</v>
      </c>
      <c r="H41" s="23">
        <v>6515</v>
      </c>
      <c r="I41" s="23">
        <v>6259</v>
      </c>
      <c r="J41" s="23">
        <v>5908</v>
      </c>
      <c r="K41" s="23">
        <v>5758</v>
      </c>
      <c r="L41" s="23">
        <v>5565</v>
      </c>
      <c r="M41" s="23">
        <v>5482</v>
      </c>
      <c r="N41" s="23">
        <v>6265</v>
      </c>
      <c r="O41" s="23">
        <v>6168</v>
      </c>
      <c r="P41" s="23">
        <v>6053</v>
      </c>
      <c r="Q41" s="23">
        <v>6161</v>
      </c>
      <c r="R41" s="23">
        <v>6092</v>
      </c>
      <c r="S41" s="22">
        <v>6332</v>
      </c>
      <c r="T41" s="22">
        <v>6271</v>
      </c>
      <c r="U41" s="22">
        <v>6549</v>
      </c>
      <c r="V41" s="22">
        <v>6766</v>
      </c>
      <c r="W41" s="21">
        <v>6621</v>
      </c>
      <c r="X41" s="21">
        <v>6402</v>
      </c>
      <c r="Y41" s="20">
        <v>6667</v>
      </c>
      <c r="Z41" s="19">
        <v>6615</v>
      </c>
    </row>
    <row r="42" spans="1:26" ht="13.5" x14ac:dyDescent="0.2">
      <c r="A42" s="34" t="s">
        <v>54</v>
      </c>
      <c r="B42" s="33" t="s">
        <v>53</v>
      </c>
      <c r="C42" s="32">
        <v>2151</v>
      </c>
      <c r="D42" s="31">
        <v>2058</v>
      </c>
      <c r="E42" s="31">
        <v>1742</v>
      </c>
      <c r="F42" s="31">
        <v>1728</v>
      </c>
      <c r="G42" s="31">
        <v>1710</v>
      </c>
      <c r="H42" s="31">
        <v>1677</v>
      </c>
      <c r="I42" s="31">
        <v>1641</v>
      </c>
      <c r="J42" s="31">
        <v>1637</v>
      </c>
      <c r="K42" s="31">
        <v>545</v>
      </c>
      <c r="L42" s="31">
        <v>518</v>
      </c>
      <c r="M42" s="31">
        <v>511</v>
      </c>
      <c r="N42" s="31">
        <v>1133</v>
      </c>
      <c r="O42" s="31">
        <v>1123</v>
      </c>
      <c r="P42" s="31">
        <v>1091</v>
      </c>
      <c r="Q42" s="31">
        <v>1072</v>
      </c>
      <c r="R42" s="31">
        <v>1049</v>
      </c>
      <c r="S42" s="30">
        <v>1018</v>
      </c>
      <c r="T42" s="30">
        <v>991</v>
      </c>
      <c r="U42" s="30">
        <v>829</v>
      </c>
      <c r="V42" s="30">
        <v>672</v>
      </c>
      <c r="W42" s="29">
        <v>601</v>
      </c>
      <c r="X42" s="29">
        <v>620</v>
      </c>
      <c r="Y42" s="28">
        <v>580</v>
      </c>
      <c r="Z42" s="27">
        <v>557</v>
      </c>
    </row>
    <row r="43" spans="1:26" ht="13.5" x14ac:dyDescent="0.2">
      <c r="A43" s="26" t="s">
        <v>52</v>
      </c>
      <c r="B43" s="25" t="s">
        <v>51</v>
      </c>
      <c r="C43" s="24">
        <v>834</v>
      </c>
      <c r="D43" s="23">
        <v>660</v>
      </c>
      <c r="E43" s="23">
        <v>538</v>
      </c>
      <c r="F43" s="23">
        <v>466</v>
      </c>
      <c r="G43" s="23">
        <v>450</v>
      </c>
      <c r="H43" s="23">
        <v>400</v>
      </c>
      <c r="I43" s="23">
        <v>328</v>
      </c>
      <c r="J43" s="23">
        <v>283</v>
      </c>
      <c r="K43" s="23">
        <v>207</v>
      </c>
      <c r="L43" s="23">
        <v>183</v>
      </c>
      <c r="M43" s="23">
        <v>159</v>
      </c>
      <c r="N43" s="23">
        <v>148</v>
      </c>
      <c r="O43" s="23">
        <v>147</v>
      </c>
      <c r="P43" s="23">
        <v>121</v>
      </c>
      <c r="Q43" s="23">
        <v>114</v>
      </c>
      <c r="R43" s="23">
        <v>108</v>
      </c>
      <c r="S43" s="22">
        <v>105</v>
      </c>
      <c r="T43" s="22">
        <v>84</v>
      </c>
      <c r="U43" s="22">
        <v>56</v>
      </c>
      <c r="V43" s="22">
        <v>49</v>
      </c>
      <c r="W43" s="21">
        <v>31</v>
      </c>
      <c r="X43" s="21">
        <v>26</v>
      </c>
      <c r="Y43" s="20"/>
      <c r="Z43" s="19"/>
    </row>
    <row r="44" spans="1:26" ht="13.5" x14ac:dyDescent="0.2">
      <c r="A44" s="34" t="s">
        <v>50</v>
      </c>
      <c r="B44" s="33" t="s">
        <v>49</v>
      </c>
      <c r="C44" s="32">
        <v>1814</v>
      </c>
      <c r="D44" s="31">
        <v>1534</v>
      </c>
      <c r="E44" s="31">
        <v>1443</v>
      </c>
      <c r="F44" s="31">
        <v>1328</v>
      </c>
      <c r="G44" s="31">
        <v>1291</v>
      </c>
      <c r="H44" s="31">
        <v>1252</v>
      </c>
      <c r="I44" s="31">
        <v>1085</v>
      </c>
      <c r="J44" s="31">
        <v>965</v>
      </c>
      <c r="K44" s="31">
        <v>891</v>
      </c>
      <c r="L44" s="31">
        <v>857</v>
      </c>
      <c r="M44" s="31">
        <v>817</v>
      </c>
      <c r="N44" s="31">
        <v>809</v>
      </c>
      <c r="O44" s="31">
        <v>760</v>
      </c>
      <c r="P44" s="31">
        <v>984</v>
      </c>
      <c r="Q44" s="31">
        <v>795</v>
      </c>
      <c r="R44" s="31">
        <v>956</v>
      </c>
      <c r="S44" s="30">
        <v>1019</v>
      </c>
      <c r="T44" s="30">
        <v>959</v>
      </c>
      <c r="U44" s="30">
        <v>1043</v>
      </c>
      <c r="V44" s="30">
        <v>947</v>
      </c>
      <c r="W44" s="29">
        <v>934</v>
      </c>
      <c r="X44" s="29">
        <v>945</v>
      </c>
      <c r="Y44" s="28">
        <v>906</v>
      </c>
      <c r="Z44" s="27">
        <v>929</v>
      </c>
    </row>
    <row r="45" spans="1:26" ht="13.5" x14ac:dyDescent="0.2">
      <c r="A45" s="26" t="s">
        <v>48</v>
      </c>
      <c r="B45" s="25" t="s">
        <v>47</v>
      </c>
      <c r="C45" s="24">
        <v>6379</v>
      </c>
      <c r="D45" s="23">
        <v>5966</v>
      </c>
      <c r="E45" s="23">
        <v>5838</v>
      </c>
      <c r="F45" s="23">
        <v>5868</v>
      </c>
      <c r="G45" s="23">
        <v>5638</v>
      </c>
      <c r="H45" s="23">
        <v>5856</v>
      </c>
      <c r="I45" s="23">
        <v>5723</v>
      </c>
      <c r="J45" s="23">
        <v>5487</v>
      </c>
      <c r="K45" s="23">
        <v>5163</v>
      </c>
      <c r="L45" s="23">
        <v>4996</v>
      </c>
      <c r="M45" s="23">
        <v>4686</v>
      </c>
      <c r="N45" s="23">
        <v>4558</v>
      </c>
      <c r="O45" s="23">
        <v>4478</v>
      </c>
      <c r="P45" s="23">
        <v>4667</v>
      </c>
      <c r="Q45" s="23">
        <v>4517</v>
      </c>
      <c r="R45" s="23">
        <v>4325</v>
      </c>
      <c r="S45" s="22">
        <v>5369</v>
      </c>
      <c r="T45" s="22">
        <v>5503</v>
      </c>
      <c r="U45" s="22">
        <v>5392</v>
      </c>
      <c r="V45" s="22">
        <v>5242</v>
      </c>
      <c r="W45" s="21">
        <v>5951</v>
      </c>
      <c r="X45" s="21">
        <v>6459</v>
      </c>
      <c r="Y45" s="20">
        <v>6326</v>
      </c>
      <c r="Z45" s="19">
        <v>6055</v>
      </c>
    </row>
    <row r="46" spans="1:26" ht="13.5" x14ac:dyDescent="0.2">
      <c r="A46" s="34" t="s">
        <v>46</v>
      </c>
      <c r="B46" s="33" t="s">
        <v>45</v>
      </c>
      <c r="C46" s="32">
        <v>5783</v>
      </c>
      <c r="D46" s="31">
        <v>5780</v>
      </c>
      <c r="E46" s="31">
        <v>5181</v>
      </c>
      <c r="F46" s="31">
        <v>4906</v>
      </c>
      <c r="G46" s="31">
        <v>4825</v>
      </c>
      <c r="H46" s="31">
        <v>4655</v>
      </c>
      <c r="I46" s="31">
        <v>4613</v>
      </c>
      <c r="J46" s="31">
        <v>4623</v>
      </c>
      <c r="K46" s="31">
        <v>4308</v>
      </c>
      <c r="L46" s="31">
        <v>4134</v>
      </c>
      <c r="M46" s="31">
        <v>3975</v>
      </c>
      <c r="N46" s="31">
        <v>4265</v>
      </c>
      <c r="O46" s="31">
        <v>4161</v>
      </c>
      <c r="P46" s="31">
        <v>4082</v>
      </c>
      <c r="Q46" s="31">
        <v>4286</v>
      </c>
      <c r="R46" s="31">
        <v>4377</v>
      </c>
      <c r="S46" s="30">
        <v>4276</v>
      </c>
      <c r="T46" s="30">
        <v>4191</v>
      </c>
      <c r="U46" s="30">
        <v>4235</v>
      </c>
      <c r="V46" s="30">
        <v>4683</v>
      </c>
      <c r="W46" s="29">
        <v>4520</v>
      </c>
      <c r="X46" s="29">
        <v>4420</v>
      </c>
      <c r="Y46" s="28">
        <v>4311</v>
      </c>
      <c r="Z46" s="27">
        <v>4306</v>
      </c>
    </row>
    <row r="47" spans="1:26" ht="13.5" x14ac:dyDescent="0.2">
      <c r="A47" s="26">
        <v>67</v>
      </c>
      <c r="B47" s="25" t="s">
        <v>44</v>
      </c>
      <c r="C47" s="24"/>
      <c r="D47" s="23">
        <v>1976</v>
      </c>
      <c r="E47" s="23">
        <v>1754</v>
      </c>
      <c r="F47" s="23">
        <v>1788</v>
      </c>
      <c r="G47" s="23">
        <v>1755</v>
      </c>
      <c r="H47" s="23">
        <v>1794</v>
      </c>
      <c r="I47" s="23">
        <v>1772</v>
      </c>
      <c r="J47" s="23">
        <v>1690</v>
      </c>
      <c r="K47" s="23">
        <v>1599</v>
      </c>
      <c r="L47" s="23">
        <v>1523</v>
      </c>
      <c r="M47" s="23">
        <v>1496</v>
      </c>
      <c r="N47" s="23">
        <v>1739</v>
      </c>
      <c r="O47" s="23">
        <v>1729</v>
      </c>
      <c r="P47" s="23">
        <v>1805</v>
      </c>
      <c r="Q47" s="23">
        <v>1823</v>
      </c>
      <c r="R47" s="23">
        <v>1837</v>
      </c>
      <c r="S47" s="22">
        <v>1849</v>
      </c>
      <c r="T47" s="22">
        <v>1760</v>
      </c>
      <c r="U47" s="22">
        <v>1805</v>
      </c>
      <c r="V47" s="22">
        <v>1818</v>
      </c>
      <c r="W47" s="21">
        <v>1916</v>
      </c>
      <c r="X47" s="21">
        <v>1910</v>
      </c>
      <c r="Y47" s="20">
        <v>1885</v>
      </c>
      <c r="Z47" s="19">
        <v>1795</v>
      </c>
    </row>
    <row r="48" spans="1:26" ht="13.5" x14ac:dyDescent="0.2">
      <c r="A48" s="34">
        <v>68</v>
      </c>
      <c r="B48" s="33" t="s">
        <v>43</v>
      </c>
      <c r="C48" s="32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>
        <v>9</v>
      </c>
      <c r="P48" s="31">
        <v>439</v>
      </c>
      <c r="Q48" s="31">
        <v>587</v>
      </c>
      <c r="R48" s="31">
        <v>578</v>
      </c>
      <c r="S48" s="30">
        <v>567</v>
      </c>
      <c r="T48" s="30">
        <v>555</v>
      </c>
      <c r="U48" s="30">
        <v>543</v>
      </c>
      <c r="V48" s="30">
        <v>515</v>
      </c>
      <c r="W48" s="29">
        <v>486</v>
      </c>
      <c r="X48" s="29">
        <v>524</v>
      </c>
      <c r="Y48" s="28">
        <v>521</v>
      </c>
      <c r="Z48" s="27">
        <v>502</v>
      </c>
    </row>
    <row r="49" spans="1:26" ht="13.5" x14ac:dyDescent="0.2">
      <c r="A49" s="26" t="s">
        <v>42</v>
      </c>
      <c r="B49" s="25" t="s">
        <v>41</v>
      </c>
      <c r="C49" s="46">
        <v>266</v>
      </c>
      <c r="D49" s="45">
        <v>253</v>
      </c>
      <c r="E49" s="45">
        <v>225</v>
      </c>
      <c r="F49" s="45">
        <v>207</v>
      </c>
      <c r="G49" s="45">
        <v>209</v>
      </c>
      <c r="H49" s="45">
        <v>200</v>
      </c>
      <c r="I49" s="45">
        <v>199</v>
      </c>
      <c r="J49" s="45">
        <v>195</v>
      </c>
      <c r="K49" s="45">
        <v>181</v>
      </c>
      <c r="L49" s="45">
        <v>171</v>
      </c>
      <c r="M49" s="45">
        <v>167</v>
      </c>
      <c r="N49" s="45">
        <v>173</v>
      </c>
      <c r="O49" s="45">
        <v>185</v>
      </c>
      <c r="P49" s="45">
        <v>173</v>
      </c>
      <c r="Q49" s="45">
        <v>179</v>
      </c>
      <c r="R49" s="45">
        <v>184</v>
      </c>
      <c r="S49" s="44">
        <v>207</v>
      </c>
      <c r="T49" s="44">
        <v>197</v>
      </c>
      <c r="U49" s="44">
        <v>190</v>
      </c>
      <c r="V49" s="44">
        <v>205</v>
      </c>
      <c r="W49" s="43">
        <v>210</v>
      </c>
      <c r="X49" s="43">
        <v>204</v>
      </c>
      <c r="Y49" s="42">
        <v>204</v>
      </c>
      <c r="Z49" s="41">
        <v>229</v>
      </c>
    </row>
    <row r="50" spans="1:26" ht="13.5" x14ac:dyDescent="0.2">
      <c r="A50" s="34" t="s">
        <v>40</v>
      </c>
      <c r="B50" s="33" t="s">
        <v>39</v>
      </c>
      <c r="C50" s="40">
        <v>1647</v>
      </c>
      <c r="D50" s="39">
        <v>1612</v>
      </c>
      <c r="E50" s="39">
        <v>1730</v>
      </c>
      <c r="F50" s="39">
        <v>1527</v>
      </c>
      <c r="G50" s="39">
        <v>1525</v>
      </c>
      <c r="H50" s="39">
        <v>1434</v>
      </c>
      <c r="I50" s="39">
        <v>1400</v>
      </c>
      <c r="J50" s="39">
        <v>1341</v>
      </c>
      <c r="K50" s="39">
        <v>1332</v>
      </c>
      <c r="L50" s="39">
        <v>1338</v>
      </c>
      <c r="M50" s="39">
        <v>1330</v>
      </c>
      <c r="N50" s="39">
        <v>1353</v>
      </c>
      <c r="O50" s="39">
        <v>1404</v>
      </c>
      <c r="P50" s="39">
        <v>1440</v>
      </c>
      <c r="Q50" s="39">
        <f>1428+59</f>
        <v>1487</v>
      </c>
      <c r="R50" s="39">
        <v>1692</v>
      </c>
      <c r="S50" s="38">
        <v>1695</v>
      </c>
      <c r="T50" s="38">
        <v>1596</v>
      </c>
      <c r="U50" s="38">
        <v>1625</v>
      </c>
      <c r="V50" s="38">
        <v>1715</v>
      </c>
      <c r="W50" s="37">
        <v>1649</v>
      </c>
      <c r="X50" s="37">
        <v>1516</v>
      </c>
      <c r="Y50" s="36">
        <v>1571</v>
      </c>
      <c r="Z50" s="35">
        <v>1565</v>
      </c>
    </row>
    <row r="51" spans="1:26" ht="13.5" x14ac:dyDescent="0.2">
      <c r="A51" s="26" t="s">
        <v>38</v>
      </c>
      <c r="B51" s="25" t="s">
        <v>37</v>
      </c>
      <c r="C51" s="24">
        <v>3838</v>
      </c>
      <c r="D51" s="23">
        <v>4062</v>
      </c>
      <c r="E51" s="23">
        <v>4040</v>
      </c>
      <c r="F51" s="23">
        <v>4272</v>
      </c>
      <c r="G51" s="23">
        <v>4606</v>
      </c>
      <c r="H51" s="23">
        <v>4778</v>
      </c>
      <c r="I51" s="23">
        <v>4907</v>
      </c>
      <c r="J51" s="23">
        <v>4355</v>
      </c>
      <c r="K51" s="23">
        <v>4572</v>
      </c>
      <c r="L51" s="23">
        <v>4714</v>
      </c>
      <c r="M51" s="23">
        <v>4332</v>
      </c>
      <c r="N51" s="23">
        <v>4604</v>
      </c>
      <c r="O51" s="23">
        <v>4640</v>
      </c>
      <c r="P51" s="23">
        <v>4745</v>
      </c>
      <c r="Q51" s="23">
        <f>4478+131</f>
        <v>4609</v>
      </c>
      <c r="R51" s="23">
        <v>4520</v>
      </c>
      <c r="S51" s="22">
        <v>4464</v>
      </c>
      <c r="T51" s="22">
        <v>4512</v>
      </c>
      <c r="U51" s="22">
        <v>4637</v>
      </c>
      <c r="V51" s="22">
        <v>4663</v>
      </c>
      <c r="W51" s="21">
        <v>4468</v>
      </c>
      <c r="X51" s="21">
        <v>4458</v>
      </c>
      <c r="Y51" s="20">
        <v>4569</v>
      </c>
      <c r="Z51" s="19">
        <v>4512</v>
      </c>
    </row>
    <row r="52" spans="1:26" ht="13.5" x14ac:dyDescent="0.2">
      <c r="A52" s="34" t="s">
        <v>36</v>
      </c>
      <c r="B52" s="33" t="s">
        <v>35</v>
      </c>
      <c r="C52" s="32">
        <v>1143</v>
      </c>
      <c r="D52" s="31">
        <v>1212</v>
      </c>
      <c r="E52" s="31">
        <v>1206</v>
      </c>
      <c r="F52" s="31">
        <v>1506</v>
      </c>
      <c r="G52" s="31">
        <v>1748</v>
      </c>
      <c r="H52" s="31">
        <v>1302</v>
      </c>
      <c r="I52" s="31">
        <v>1282</v>
      </c>
      <c r="J52" s="31">
        <v>1255</v>
      </c>
      <c r="K52" s="31">
        <v>1279</v>
      </c>
      <c r="L52" s="31">
        <v>1275</v>
      </c>
      <c r="M52" s="31">
        <v>1302</v>
      </c>
      <c r="N52" s="31">
        <v>1336</v>
      </c>
      <c r="O52" s="31">
        <v>1272</v>
      </c>
      <c r="P52" s="31">
        <v>1325</v>
      </c>
      <c r="Q52" s="31">
        <f>1263+51</f>
        <v>1314</v>
      </c>
      <c r="R52" s="31">
        <v>1396</v>
      </c>
      <c r="S52" s="30">
        <v>1408</v>
      </c>
      <c r="T52" s="30">
        <v>1290</v>
      </c>
      <c r="U52" s="30">
        <v>1312</v>
      </c>
      <c r="V52" s="30">
        <v>1389</v>
      </c>
      <c r="W52" s="29">
        <v>1404</v>
      </c>
      <c r="X52" s="29">
        <v>1550</v>
      </c>
      <c r="Y52" s="28">
        <v>1603</v>
      </c>
      <c r="Z52" s="27">
        <v>1555</v>
      </c>
    </row>
    <row r="53" spans="1:26" ht="13.5" x14ac:dyDescent="0.2">
      <c r="A53" s="26" t="s">
        <v>34</v>
      </c>
      <c r="B53" s="25" t="s">
        <v>33</v>
      </c>
      <c r="C53" s="24">
        <v>1429</v>
      </c>
      <c r="D53" s="23">
        <v>1454</v>
      </c>
      <c r="E53" s="23">
        <v>1424</v>
      </c>
      <c r="F53" s="23">
        <v>1466</v>
      </c>
      <c r="G53" s="23">
        <v>1455</v>
      </c>
      <c r="H53" s="23">
        <v>1475</v>
      </c>
      <c r="I53" s="23">
        <v>1463</v>
      </c>
      <c r="J53" s="23">
        <v>1397</v>
      </c>
      <c r="K53" s="23">
        <v>1316</v>
      </c>
      <c r="L53" s="23">
        <v>1347</v>
      </c>
      <c r="M53" s="23">
        <v>1533</v>
      </c>
      <c r="N53" s="23">
        <v>1582</v>
      </c>
      <c r="O53" s="23">
        <v>1509</v>
      </c>
      <c r="P53" s="23">
        <v>1512</v>
      </c>
      <c r="Q53" s="23">
        <f>1432+47</f>
        <v>1479</v>
      </c>
      <c r="R53" s="23">
        <v>1453</v>
      </c>
      <c r="S53" s="22">
        <v>1465</v>
      </c>
      <c r="T53" s="22">
        <v>1601</v>
      </c>
      <c r="U53" s="22">
        <v>1465</v>
      </c>
      <c r="V53" s="22">
        <v>1507</v>
      </c>
      <c r="W53" s="21">
        <v>1566</v>
      </c>
      <c r="X53" s="21">
        <v>1525</v>
      </c>
      <c r="Y53" s="20">
        <v>1520</v>
      </c>
      <c r="Z53" s="19">
        <v>1518</v>
      </c>
    </row>
    <row r="54" spans="1:26" ht="13.5" x14ac:dyDescent="0.2">
      <c r="A54" s="34" t="s">
        <v>32</v>
      </c>
      <c r="B54" s="33" t="s">
        <v>31</v>
      </c>
      <c r="C54" s="32">
        <v>1444</v>
      </c>
      <c r="D54" s="31">
        <v>1175</v>
      </c>
      <c r="E54" s="31">
        <v>1369</v>
      </c>
      <c r="F54" s="31">
        <v>1365</v>
      </c>
      <c r="G54" s="31">
        <v>1387</v>
      </c>
      <c r="H54" s="31">
        <v>1431</v>
      </c>
      <c r="I54" s="31">
        <v>1284</v>
      </c>
      <c r="J54" s="31">
        <v>1287</v>
      </c>
      <c r="K54" s="31">
        <v>1285</v>
      </c>
      <c r="L54" s="31">
        <v>1300</v>
      </c>
      <c r="M54" s="31">
        <v>1292</v>
      </c>
      <c r="N54" s="31">
        <v>1257</v>
      </c>
      <c r="O54" s="31">
        <v>1313</v>
      </c>
      <c r="P54" s="31">
        <v>1353</v>
      </c>
      <c r="Q54" s="31">
        <v>1471</v>
      </c>
      <c r="R54" s="31">
        <v>1411</v>
      </c>
      <c r="S54" s="30">
        <v>1489</v>
      </c>
      <c r="T54" s="30">
        <v>1491</v>
      </c>
      <c r="U54" s="30">
        <v>1526</v>
      </c>
      <c r="V54" s="30">
        <v>1541</v>
      </c>
      <c r="W54" s="29">
        <v>1440</v>
      </c>
      <c r="X54" s="29">
        <v>1485</v>
      </c>
      <c r="Y54" s="28">
        <v>1496</v>
      </c>
      <c r="Z54" s="27">
        <v>1418</v>
      </c>
    </row>
    <row r="55" spans="1:26" ht="13.5" x14ac:dyDescent="0.2">
      <c r="A55" s="26" t="s">
        <v>30</v>
      </c>
      <c r="B55" s="25" t="s">
        <v>29</v>
      </c>
      <c r="C55" s="24">
        <v>544</v>
      </c>
      <c r="D55" s="23">
        <v>451</v>
      </c>
      <c r="E55" s="23">
        <v>600</v>
      </c>
      <c r="F55" s="23">
        <v>602</v>
      </c>
      <c r="G55" s="23">
        <v>614</v>
      </c>
      <c r="H55" s="23">
        <v>593</v>
      </c>
      <c r="I55" s="23">
        <v>603</v>
      </c>
      <c r="J55" s="23">
        <v>608</v>
      </c>
      <c r="K55" s="23">
        <v>638</v>
      </c>
      <c r="L55" s="23">
        <v>659</v>
      </c>
      <c r="M55" s="23">
        <v>608</v>
      </c>
      <c r="N55" s="23">
        <v>715</v>
      </c>
      <c r="O55" s="23">
        <v>643</v>
      </c>
      <c r="P55" s="23">
        <v>629</v>
      </c>
      <c r="Q55" s="23">
        <f>581+48</f>
        <v>629</v>
      </c>
      <c r="R55" s="23">
        <v>623</v>
      </c>
      <c r="S55" s="22">
        <v>628</v>
      </c>
      <c r="T55" s="22">
        <v>681</v>
      </c>
      <c r="U55" s="22">
        <v>689</v>
      </c>
      <c r="V55" s="22">
        <v>727</v>
      </c>
      <c r="W55" s="21">
        <v>671</v>
      </c>
      <c r="X55" s="21">
        <v>655</v>
      </c>
      <c r="Y55" s="20">
        <v>648</v>
      </c>
      <c r="Z55" s="19">
        <v>649</v>
      </c>
    </row>
    <row r="56" spans="1:26" ht="13.5" x14ac:dyDescent="0.2">
      <c r="A56" s="34" t="s">
        <v>28</v>
      </c>
      <c r="B56" s="33" t="s">
        <v>27</v>
      </c>
      <c r="C56" s="32">
        <v>1382</v>
      </c>
      <c r="D56" s="31">
        <v>1347</v>
      </c>
      <c r="E56" s="31">
        <v>1342</v>
      </c>
      <c r="F56" s="31">
        <v>1208</v>
      </c>
      <c r="G56" s="31">
        <v>1199</v>
      </c>
      <c r="H56" s="31">
        <v>1187</v>
      </c>
      <c r="I56" s="31">
        <v>1212</v>
      </c>
      <c r="J56" s="31">
        <v>1183</v>
      </c>
      <c r="K56" s="31">
        <v>1191</v>
      </c>
      <c r="L56" s="31">
        <v>1264</v>
      </c>
      <c r="M56" s="31">
        <v>1294</v>
      </c>
      <c r="N56" s="31">
        <v>1199</v>
      </c>
      <c r="O56" s="31">
        <v>1193</v>
      </c>
      <c r="P56" s="31">
        <v>1149</v>
      </c>
      <c r="Q56" s="31">
        <f>981+58</f>
        <v>1039</v>
      </c>
      <c r="R56" s="31">
        <v>1057</v>
      </c>
      <c r="S56" s="30">
        <v>1086</v>
      </c>
      <c r="T56" s="30">
        <v>1025</v>
      </c>
      <c r="U56" s="30">
        <v>1054</v>
      </c>
      <c r="V56" s="30">
        <v>1096</v>
      </c>
      <c r="W56" s="29">
        <v>1085</v>
      </c>
      <c r="X56" s="29">
        <v>1099</v>
      </c>
      <c r="Y56" s="28">
        <v>1058</v>
      </c>
      <c r="Z56" s="27">
        <v>1124</v>
      </c>
    </row>
    <row r="57" spans="1:26" ht="13.5" x14ac:dyDescent="0.2">
      <c r="A57" s="26" t="s">
        <v>26</v>
      </c>
      <c r="B57" s="25" t="s">
        <v>25</v>
      </c>
      <c r="C57" s="24">
        <v>966</v>
      </c>
      <c r="D57" s="23">
        <v>977</v>
      </c>
      <c r="E57" s="23">
        <v>1234</v>
      </c>
      <c r="F57" s="23">
        <v>1194</v>
      </c>
      <c r="G57" s="23">
        <v>1263</v>
      </c>
      <c r="H57" s="23">
        <v>1304</v>
      </c>
      <c r="I57" s="23">
        <v>1304</v>
      </c>
      <c r="J57" s="23">
        <v>1216</v>
      </c>
      <c r="K57" s="23">
        <v>1253</v>
      </c>
      <c r="L57" s="23">
        <v>1276</v>
      </c>
      <c r="M57" s="23">
        <v>1336</v>
      </c>
      <c r="N57" s="23">
        <v>1336</v>
      </c>
      <c r="O57" s="23">
        <v>1307</v>
      </c>
      <c r="P57" s="23">
        <v>1307</v>
      </c>
      <c r="Q57" s="23">
        <f>1455+42</f>
        <v>1497</v>
      </c>
      <c r="R57" s="23">
        <v>1582</v>
      </c>
      <c r="S57" s="22">
        <v>1460</v>
      </c>
      <c r="T57" s="22">
        <v>1401</v>
      </c>
      <c r="U57" s="22">
        <v>1381</v>
      </c>
      <c r="V57" s="22">
        <v>1504</v>
      </c>
      <c r="W57" s="21">
        <v>1466</v>
      </c>
      <c r="X57" s="21">
        <v>1449</v>
      </c>
      <c r="Y57" s="20">
        <v>1443</v>
      </c>
      <c r="Z57" s="19">
        <v>1406</v>
      </c>
    </row>
    <row r="58" spans="1:26" ht="13.5" x14ac:dyDescent="0.2">
      <c r="A58" s="34" t="s">
        <v>24</v>
      </c>
      <c r="B58" s="33" t="s">
        <v>23</v>
      </c>
      <c r="C58" s="32">
        <v>2717</v>
      </c>
      <c r="D58" s="31">
        <v>2665</v>
      </c>
      <c r="E58" s="31">
        <v>2814</v>
      </c>
      <c r="F58" s="31">
        <v>3048</v>
      </c>
      <c r="G58" s="31">
        <v>3101</v>
      </c>
      <c r="H58" s="31">
        <v>3237</v>
      </c>
      <c r="I58" s="31">
        <v>3109</v>
      </c>
      <c r="J58" s="31">
        <v>2952</v>
      </c>
      <c r="K58" s="31">
        <v>2971</v>
      </c>
      <c r="L58" s="31">
        <v>3039</v>
      </c>
      <c r="M58" s="31">
        <v>2997</v>
      </c>
      <c r="N58" s="31">
        <v>3249</v>
      </c>
      <c r="O58" s="31">
        <v>3250</v>
      </c>
      <c r="P58" s="31">
        <v>2910</v>
      </c>
      <c r="Q58" s="31">
        <f>3097+96</f>
        <v>3193</v>
      </c>
      <c r="R58" s="31">
        <v>3181</v>
      </c>
      <c r="S58" s="30">
        <v>3197</v>
      </c>
      <c r="T58" s="30">
        <v>2927</v>
      </c>
      <c r="U58" s="30">
        <v>2986</v>
      </c>
      <c r="V58" s="30">
        <v>3026</v>
      </c>
      <c r="W58" s="29">
        <v>3026</v>
      </c>
      <c r="X58" s="29">
        <v>2905</v>
      </c>
      <c r="Y58" s="28">
        <v>3018</v>
      </c>
      <c r="Z58" s="27">
        <v>3097</v>
      </c>
    </row>
    <row r="59" spans="1:26" ht="13.5" x14ac:dyDescent="0.2">
      <c r="A59" s="26" t="s">
        <v>22</v>
      </c>
      <c r="B59" s="25" t="s">
        <v>21</v>
      </c>
      <c r="C59" s="24">
        <v>1206</v>
      </c>
      <c r="D59" s="23">
        <v>1196</v>
      </c>
      <c r="E59" s="23">
        <v>1186</v>
      </c>
      <c r="F59" s="23">
        <v>1180</v>
      </c>
      <c r="G59" s="23">
        <v>1192</v>
      </c>
      <c r="H59" s="23">
        <v>1191</v>
      </c>
      <c r="I59" s="23">
        <v>1184</v>
      </c>
      <c r="J59" s="23">
        <v>1148</v>
      </c>
      <c r="K59" s="23">
        <v>1115</v>
      </c>
      <c r="L59" s="23">
        <v>1597</v>
      </c>
      <c r="M59" s="23">
        <v>1643</v>
      </c>
      <c r="N59" s="23">
        <v>1428</v>
      </c>
      <c r="O59" s="23">
        <v>1607</v>
      </c>
      <c r="P59" s="23">
        <v>1964</v>
      </c>
      <c r="Q59" s="23">
        <f>1712+54</f>
        <v>1766</v>
      </c>
      <c r="R59" s="23">
        <v>1755</v>
      </c>
      <c r="S59" s="22">
        <v>1797</v>
      </c>
      <c r="T59" s="22">
        <v>1798</v>
      </c>
      <c r="U59" s="22">
        <v>1835</v>
      </c>
      <c r="V59" s="22">
        <v>1863</v>
      </c>
      <c r="W59" s="21">
        <v>1980</v>
      </c>
      <c r="X59" s="21">
        <v>1921</v>
      </c>
      <c r="Y59" s="20">
        <v>1901</v>
      </c>
      <c r="Z59" s="19">
        <v>1855</v>
      </c>
    </row>
    <row r="60" spans="1:26" ht="13.5" x14ac:dyDescent="0.2">
      <c r="A60" s="34" t="s">
        <v>20</v>
      </c>
      <c r="B60" s="33" t="s">
        <v>19</v>
      </c>
      <c r="C60" s="32">
        <v>1141</v>
      </c>
      <c r="D60" s="31">
        <v>1096</v>
      </c>
      <c r="E60" s="31">
        <v>1137</v>
      </c>
      <c r="F60" s="31">
        <v>1209</v>
      </c>
      <c r="G60" s="31">
        <v>1184</v>
      </c>
      <c r="H60" s="31">
        <v>1269</v>
      </c>
      <c r="I60" s="31">
        <v>1206</v>
      </c>
      <c r="J60" s="31">
        <v>1067</v>
      </c>
      <c r="K60" s="31">
        <v>1061</v>
      </c>
      <c r="L60" s="31">
        <v>1150</v>
      </c>
      <c r="M60" s="31">
        <v>1139</v>
      </c>
      <c r="N60" s="31">
        <v>1399</v>
      </c>
      <c r="O60" s="31">
        <v>1451</v>
      </c>
      <c r="P60" s="31">
        <v>1563</v>
      </c>
      <c r="Q60" s="31">
        <f>1530+48</f>
        <v>1578</v>
      </c>
      <c r="R60" s="31">
        <v>1611</v>
      </c>
      <c r="S60" s="30">
        <v>1558</v>
      </c>
      <c r="T60" s="30">
        <v>1605</v>
      </c>
      <c r="U60" s="30">
        <v>1691</v>
      </c>
      <c r="V60" s="30">
        <v>1757</v>
      </c>
      <c r="W60" s="29">
        <v>1689</v>
      </c>
      <c r="X60" s="29">
        <v>1696</v>
      </c>
      <c r="Y60" s="28">
        <v>1767</v>
      </c>
      <c r="Z60" s="27">
        <v>1788</v>
      </c>
    </row>
    <row r="61" spans="1:26" ht="13.5" x14ac:dyDescent="0.2">
      <c r="A61" s="26" t="s">
        <v>18</v>
      </c>
      <c r="B61" s="25" t="s">
        <v>17</v>
      </c>
      <c r="C61" s="24">
        <v>1552</v>
      </c>
      <c r="D61" s="23">
        <v>1343</v>
      </c>
      <c r="E61" s="23">
        <v>1347</v>
      </c>
      <c r="F61" s="23">
        <v>1319</v>
      </c>
      <c r="G61" s="23">
        <v>1280</v>
      </c>
      <c r="H61" s="23">
        <v>1254</v>
      </c>
      <c r="I61" s="23">
        <v>1181</v>
      </c>
      <c r="J61" s="23">
        <v>1147</v>
      </c>
      <c r="K61" s="23">
        <v>1054</v>
      </c>
      <c r="L61" s="23">
        <v>1049</v>
      </c>
      <c r="M61" s="23">
        <v>1044</v>
      </c>
      <c r="N61" s="23">
        <v>1040</v>
      </c>
      <c r="O61" s="23">
        <v>1040</v>
      </c>
      <c r="P61" s="23">
        <v>1036</v>
      </c>
      <c r="Q61" s="23">
        <f>980+56</f>
        <v>1036</v>
      </c>
      <c r="R61" s="23">
        <v>1145</v>
      </c>
      <c r="S61" s="22">
        <v>1056</v>
      </c>
      <c r="T61" s="22">
        <v>1051</v>
      </c>
      <c r="U61" s="22">
        <v>1037</v>
      </c>
      <c r="V61" s="22">
        <v>1026</v>
      </c>
      <c r="W61" s="21">
        <v>1006</v>
      </c>
      <c r="X61" s="21">
        <v>1136</v>
      </c>
      <c r="Y61" s="20">
        <v>1118</v>
      </c>
      <c r="Z61" s="19">
        <v>1148</v>
      </c>
    </row>
    <row r="62" spans="1:26" ht="13.5" x14ac:dyDescent="0.2">
      <c r="A62" s="34" t="s">
        <v>16</v>
      </c>
      <c r="B62" s="33" t="s">
        <v>15</v>
      </c>
      <c r="C62" s="32">
        <v>1696</v>
      </c>
      <c r="D62" s="31">
        <v>1952</v>
      </c>
      <c r="E62" s="31">
        <v>1914</v>
      </c>
      <c r="F62" s="31">
        <v>1886</v>
      </c>
      <c r="G62" s="31">
        <v>1929</v>
      </c>
      <c r="H62" s="31">
        <v>2119</v>
      </c>
      <c r="I62" s="31">
        <v>2196</v>
      </c>
      <c r="J62" s="31">
        <v>2093</v>
      </c>
      <c r="K62" s="31">
        <v>1929</v>
      </c>
      <c r="L62" s="31">
        <v>1884</v>
      </c>
      <c r="M62" s="31">
        <v>1694</v>
      </c>
      <c r="N62" s="31">
        <v>1574</v>
      </c>
      <c r="O62" s="31">
        <v>1636</v>
      </c>
      <c r="P62" s="31">
        <v>1708</v>
      </c>
      <c r="Q62" s="31">
        <f>1663+45</f>
        <v>1708</v>
      </c>
      <c r="R62" s="31">
        <v>1826</v>
      </c>
      <c r="S62" s="30">
        <v>1898</v>
      </c>
      <c r="T62" s="30">
        <v>1946</v>
      </c>
      <c r="U62" s="30">
        <v>1964</v>
      </c>
      <c r="V62" s="30">
        <v>1823</v>
      </c>
      <c r="W62" s="29">
        <v>1796</v>
      </c>
      <c r="X62" s="29">
        <v>1768</v>
      </c>
      <c r="Y62" s="28">
        <v>1740</v>
      </c>
      <c r="Z62" s="27">
        <v>1703</v>
      </c>
    </row>
    <row r="63" spans="1:26" ht="13.5" x14ac:dyDescent="0.2">
      <c r="A63" s="26" t="s">
        <v>14</v>
      </c>
      <c r="B63" s="25" t="s">
        <v>13</v>
      </c>
      <c r="C63" s="24">
        <v>1569</v>
      </c>
      <c r="D63" s="23">
        <v>1556</v>
      </c>
      <c r="E63" s="23">
        <v>1583</v>
      </c>
      <c r="F63" s="23">
        <v>1611</v>
      </c>
      <c r="G63" s="23">
        <v>1578</v>
      </c>
      <c r="H63" s="23">
        <v>1579</v>
      </c>
      <c r="I63" s="23">
        <v>1595</v>
      </c>
      <c r="J63" s="23">
        <v>1498</v>
      </c>
      <c r="K63" s="23">
        <v>1468</v>
      </c>
      <c r="L63" s="23">
        <v>1505</v>
      </c>
      <c r="M63" s="23">
        <v>1494</v>
      </c>
      <c r="N63" s="23">
        <v>1677</v>
      </c>
      <c r="O63" s="23">
        <v>1829</v>
      </c>
      <c r="P63" s="23">
        <v>1838</v>
      </c>
      <c r="Q63" s="23">
        <f>1718+86</f>
        <v>1804</v>
      </c>
      <c r="R63" s="23">
        <v>1876</v>
      </c>
      <c r="S63" s="22">
        <v>1991</v>
      </c>
      <c r="T63" s="22">
        <v>2069</v>
      </c>
      <c r="U63" s="22">
        <v>2047</v>
      </c>
      <c r="V63" s="22">
        <v>2046</v>
      </c>
      <c r="W63" s="21">
        <v>1805</v>
      </c>
      <c r="X63" s="21">
        <v>1899</v>
      </c>
      <c r="Y63" s="20">
        <v>1904</v>
      </c>
      <c r="Z63" s="19">
        <v>1838</v>
      </c>
    </row>
    <row r="64" spans="1:26" ht="13.5" x14ac:dyDescent="0.2">
      <c r="A64" s="34" t="s">
        <v>12</v>
      </c>
      <c r="B64" s="33" t="s">
        <v>11</v>
      </c>
      <c r="C64" s="32">
        <v>836</v>
      </c>
      <c r="D64" s="31">
        <v>810</v>
      </c>
      <c r="E64" s="31">
        <v>862</v>
      </c>
      <c r="F64" s="31">
        <v>868</v>
      </c>
      <c r="G64" s="31">
        <v>895</v>
      </c>
      <c r="H64" s="31">
        <v>895</v>
      </c>
      <c r="I64" s="31">
        <v>839</v>
      </c>
      <c r="J64" s="31">
        <v>779</v>
      </c>
      <c r="K64" s="31">
        <v>764</v>
      </c>
      <c r="L64" s="31">
        <v>750</v>
      </c>
      <c r="M64" s="31">
        <v>749</v>
      </c>
      <c r="N64" s="31">
        <v>750</v>
      </c>
      <c r="O64" s="31">
        <v>722</v>
      </c>
      <c r="P64" s="31">
        <v>757</v>
      </c>
      <c r="Q64" s="31">
        <f>722+42</f>
        <v>764</v>
      </c>
      <c r="R64" s="31">
        <v>796</v>
      </c>
      <c r="S64" s="30">
        <v>800</v>
      </c>
      <c r="T64" s="30">
        <v>837</v>
      </c>
      <c r="U64" s="30">
        <v>841</v>
      </c>
      <c r="V64" s="30">
        <v>839</v>
      </c>
      <c r="W64" s="29">
        <v>843</v>
      </c>
      <c r="X64" s="29">
        <v>814</v>
      </c>
      <c r="Y64" s="28">
        <v>878</v>
      </c>
      <c r="Z64" s="27">
        <f>878-11</f>
        <v>867</v>
      </c>
    </row>
    <row r="65" spans="1:26" ht="13.5" x14ac:dyDescent="0.2">
      <c r="A65" s="26" t="s">
        <v>10</v>
      </c>
      <c r="B65" s="25" t="s">
        <v>9</v>
      </c>
      <c r="C65" s="24">
        <v>1299</v>
      </c>
      <c r="D65" s="23">
        <v>1190</v>
      </c>
      <c r="E65" s="23">
        <v>1182</v>
      </c>
      <c r="F65" s="23">
        <v>1185</v>
      </c>
      <c r="G65" s="23">
        <v>1172</v>
      </c>
      <c r="H65" s="23">
        <v>1142</v>
      </c>
      <c r="I65" s="23">
        <v>1133</v>
      </c>
      <c r="J65" s="23">
        <v>1086</v>
      </c>
      <c r="K65" s="23">
        <v>1054</v>
      </c>
      <c r="L65" s="23">
        <v>1063</v>
      </c>
      <c r="M65" s="23">
        <v>1116</v>
      </c>
      <c r="N65" s="23">
        <v>1222</v>
      </c>
      <c r="O65" s="23">
        <v>1352</v>
      </c>
      <c r="P65" s="23">
        <v>1479</v>
      </c>
      <c r="Q65" s="23">
        <f>1551+46</f>
        <v>1597</v>
      </c>
      <c r="R65" s="23">
        <v>1658</v>
      </c>
      <c r="S65" s="22">
        <v>1740</v>
      </c>
      <c r="T65" s="22">
        <v>1739</v>
      </c>
      <c r="U65" s="22">
        <v>1696</v>
      </c>
      <c r="V65" s="22">
        <v>1690</v>
      </c>
      <c r="W65" s="21">
        <v>1710</v>
      </c>
      <c r="X65" s="21">
        <v>1761</v>
      </c>
      <c r="Y65" s="20">
        <v>1739</v>
      </c>
      <c r="Z65" s="19">
        <v>1756</v>
      </c>
    </row>
    <row r="66" spans="1:26" ht="13.5" x14ac:dyDescent="0.2">
      <c r="A66" s="34" t="s">
        <v>8</v>
      </c>
      <c r="B66" s="33" t="s">
        <v>7</v>
      </c>
      <c r="C66" s="32">
        <v>1803</v>
      </c>
      <c r="D66" s="31">
        <v>1892</v>
      </c>
      <c r="E66" s="31">
        <v>1908</v>
      </c>
      <c r="F66" s="31">
        <v>1894</v>
      </c>
      <c r="G66" s="31">
        <v>1830</v>
      </c>
      <c r="H66" s="31">
        <v>1836</v>
      </c>
      <c r="I66" s="31">
        <v>1820</v>
      </c>
      <c r="J66" s="31">
        <v>1662</v>
      </c>
      <c r="K66" s="31">
        <v>1637</v>
      </c>
      <c r="L66" s="31">
        <v>1645</v>
      </c>
      <c r="M66" s="31">
        <v>1629</v>
      </c>
      <c r="N66" s="31">
        <v>1581</v>
      </c>
      <c r="O66" s="31">
        <v>1523</v>
      </c>
      <c r="P66" s="31">
        <v>1588</v>
      </c>
      <c r="Q66" s="31">
        <f>67+1505</f>
        <v>1572</v>
      </c>
      <c r="R66" s="31">
        <v>1564</v>
      </c>
      <c r="S66" s="30">
        <v>1542</v>
      </c>
      <c r="T66" s="30">
        <v>1510</v>
      </c>
      <c r="U66" s="30">
        <v>1471</v>
      </c>
      <c r="V66" s="30">
        <v>1566</v>
      </c>
      <c r="W66" s="29">
        <v>1530</v>
      </c>
      <c r="X66" s="29">
        <v>1573</v>
      </c>
      <c r="Y66" s="28">
        <v>1609</v>
      </c>
      <c r="Z66" s="27">
        <v>1645</v>
      </c>
    </row>
    <row r="67" spans="1:26" ht="13.5" x14ac:dyDescent="0.2">
      <c r="A67" s="26" t="s">
        <v>6</v>
      </c>
      <c r="B67" s="25" t="s">
        <v>5</v>
      </c>
      <c r="C67" s="24">
        <v>1182</v>
      </c>
      <c r="D67" s="23">
        <v>1200</v>
      </c>
      <c r="E67" s="23">
        <v>1028</v>
      </c>
      <c r="F67" s="23">
        <v>1128</v>
      </c>
      <c r="G67" s="23">
        <v>1302</v>
      </c>
      <c r="H67" s="23">
        <v>1071</v>
      </c>
      <c r="I67" s="23">
        <v>1055</v>
      </c>
      <c r="J67" s="23">
        <v>1047</v>
      </c>
      <c r="K67" s="23">
        <v>996</v>
      </c>
      <c r="L67" s="23">
        <v>991</v>
      </c>
      <c r="M67" s="23">
        <v>1059</v>
      </c>
      <c r="N67" s="23">
        <v>1079</v>
      </c>
      <c r="O67" s="23">
        <v>1000</v>
      </c>
      <c r="P67" s="23">
        <v>1100</v>
      </c>
      <c r="Q67" s="23">
        <f>1073+56</f>
        <v>1129</v>
      </c>
      <c r="R67" s="23">
        <v>1130</v>
      </c>
      <c r="S67" s="22">
        <v>1187</v>
      </c>
      <c r="T67" s="22">
        <v>1130</v>
      </c>
      <c r="U67" s="22">
        <v>1114</v>
      </c>
      <c r="V67" s="22">
        <v>1168</v>
      </c>
      <c r="W67" s="21">
        <v>1175</v>
      </c>
      <c r="X67" s="21">
        <v>1179</v>
      </c>
      <c r="Y67" s="20">
        <v>1160</v>
      </c>
      <c r="Z67" s="19">
        <v>1210</v>
      </c>
    </row>
    <row r="68" spans="1:26" ht="13.5" x14ac:dyDescent="0.2">
      <c r="A68" s="34" t="s">
        <v>4</v>
      </c>
      <c r="B68" s="33" t="s">
        <v>3</v>
      </c>
      <c r="C68" s="32">
        <v>11129</v>
      </c>
      <c r="D68" s="31">
        <v>10243</v>
      </c>
      <c r="E68" s="31">
        <v>10234</v>
      </c>
      <c r="F68" s="31">
        <v>10078</v>
      </c>
      <c r="G68" s="31">
        <v>9699</v>
      </c>
      <c r="H68" s="31">
        <v>9710</v>
      </c>
      <c r="I68" s="31">
        <v>9123</v>
      </c>
      <c r="J68" s="31">
        <v>8930</v>
      </c>
      <c r="K68" s="31">
        <v>8791</v>
      </c>
      <c r="L68" s="31">
        <v>8684</v>
      </c>
      <c r="M68" s="31">
        <v>8533</v>
      </c>
      <c r="N68" s="31">
        <v>8536</v>
      </c>
      <c r="O68" s="31">
        <v>8269</v>
      </c>
      <c r="P68" s="31">
        <v>8299</v>
      </c>
      <c r="Q68" s="31">
        <f>8236+230</f>
        <v>8466</v>
      </c>
      <c r="R68" s="31">
        <f>8581+31</f>
        <v>8612</v>
      </c>
      <c r="S68" s="30">
        <v>8371</v>
      </c>
      <c r="T68" s="30">
        <v>8663</v>
      </c>
      <c r="U68" s="30">
        <v>8870</v>
      </c>
      <c r="V68" s="30">
        <v>8863</v>
      </c>
      <c r="W68" s="29">
        <v>8732</v>
      </c>
      <c r="X68" s="29">
        <v>8637</v>
      </c>
      <c r="Y68" s="28">
        <v>8732</v>
      </c>
      <c r="Z68" s="27">
        <v>8589</v>
      </c>
    </row>
    <row r="69" spans="1:26" ht="13.5" x14ac:dyDescent="0.2">
      <c r="A69" s="26"/>
      <c r="B69" s="25" t="s">
        <v>2</v>
      </c>
      <c r="C69" s="24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2">
        <v>16</v>
      </c>
      <c r="T69" s="22">
        <v>12</v>
      </c>
      <c r="U69" s="22">
        <v>16</v>
      </c>
      <c r="V69" s="22">
        <v>15</v>
      </c>
      <c r="W69" s="21">
        <v>15</v>
      </c>
      <c r="X69" s="21">
        <v>15</v>
      </c>
      <c r="Y69" s="20">
        <v>14</v>
      </c>
      <c r="Z69" s="19">
        <v>16</v>
      </c>
    </row>
    <row r="70" spans="1:26" s="13" customFormat="1" x14ac:dyDescent="0.2">
      <c r="A70" s="53" t="s">
        <v>1</v>
      </c>
      <c r="B70" s="54"/>
      <c r="C70" s="18">
        <f t="shared" ref="C70:V70" si="0">SUM(C6:C69)</f>
        <v>261122</v>
      </c>
      <c r="D70" s="18">
        <f t="shared" si="0"/>
        <v>254615</v>
      </c>
      <c r="E70" s="18">
        <f t="shared" si="0"/>
        <v>248792</v>
      </c>
      <c r="F70" s="18">
        <f t="shared" si="0"/>
        <v>246899</v>
      </c>
      <c r="G70" s="18">
        <f t="shared" si="0"/>
        <v>240451</v>
      </c>
      <c r="H70" s="18">
        <f t="shared" si="0"/>
        <v>236908</v>
      </c>
      <c r="I70" s="18">
        <f t="shared" si="0"/>
        <v>235296</v>
      </c>
      <c r="J70" s="18">
        <f t="shared" si="0"/>
        <v>234265</v>
      </c>
      <c r="K70" s="18">
        <f t="shared" si="0"/>
        <v>230418</v>
      </c>
      <c r="L70" s="18">
        <f t="shared" si="0"/>
        <v>229454</v>
      </c>
      <c r="M70" s="18">
        <f t="shared" si="0"/>
        <v>231270</v>
      </c>
      <c r="N70" s="18">
        <f t="shared" si="0"/>
        <v>236089</v>
      </c>
      <c r="O70" s="18">
        <f t="shared" si="0"/>
        <v>241681</v>
      </c>
      <c r="P70" s="18">
        <f t="shared" si="0"/>
        <v>242920</v>
      </c>
      <c r="Q70" s="18">
        <f t="shared" si="0"/>
        <v>248157</v>
      </c>
      <c r="R70" s="18">
        <f t="shared" si="0"/>
        <v>258842</v>
      </c>
      <c r="S70" s="17">
        <f t="shared" si="0"/>
        <v>264078</v>
      </c>
      <c r="T70" s="18">
        <f t="shared" si="0"/>
        <v>271601</v>
      </c>
      <c r="U70" s="17">
        <f t="shared" si="0"/>
        <v>280853</v>
      </c>
      <c r="V70" s="17">
        <f t="shared" si="0"/>
        <v>292473</v>
      </c>
      <c r="W70" s="16">
        <v>291333</v>
      </c>
      <c r="X70" s="16">
        <v>293585</v>
      </c>
      <c r="Y70" s="15">
        <v>297601</v>
      </c>
      <c r="Z70" s="14">
        <f>SUM(Z6:Z69)</f>
        <v>299490</v>
      </c>
    </row>
    <row r="71" spans="1:26" ht="4.5" customHeight="1" x14ac:dyDescent="0.2">
      <c r="C71" s="2"/>
      <c r="D71" s="2"/>
      <c r="E71" s="2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12"/>
    </row>
    <row r="72" spans="1:26" s="9" customFormat="1" ht="13.5" x14ac:dyDescent="0.25">
      <c r="A72" s="11" t="s">
        <v>0</v>
      </c>
      <c r="B72" s="10"/>
      <c r="C72" s="5"/>
      <c r="D72" s="5"/>
      <c r="E72" s="5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26" ht="13.5" x14ac:dyDescent="0.25">
      <c r="A73" s="8"/>
      <c r="B73" s="7"/>
      <c r="C73" s="6"/>
      <c r="D73" s="5"/>
      <c r="E73" s="5"/>
      <c r="F73" s="4"/>
      <c r="G73" s="4"/>
      <c r="H73" s="4"/>
      <c r="I73" s="4"/>
      <c r="J73" s="4"/>
      <c r="K73" s="4"/>
      <c r="L73" s="4"/>
      <c r="M73" s="4"/>
      <c r="N73" s="4"/>
      <c r="O73" s="3"/>
      <c r="P73" s="3"/>
      <c r="Q73" s="3"/>
    </row>
    <row r="74" spans="1:26" x14ac:dyDescent="0.2">
      <c r="C74" s="2"/>
      <c r="D74" s="2"/>
      <c r="E74" s="2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</sheetData>
  <mergeCells count="29">
    <mergeCell ref="H4:H5"/>
    <mergeCell ref="U4:U5"/>
    <mergeCell ref="V4:V5"/>
    <mergeCell ref="Y4:Y5"/>
    <mergeCell ref="X4:X5"/>
    <mergeCell ref="K4:K5"/>
    <mergeCell ref="L4:L5"/>
    <mergeCell ref="M4:M5"/>
    <mergeCell ref="N4:N5"/>
    <mergeCell ref="E4:E5"/>
    <mergeCell ref="F4:F5"/>
    <mergeCell ref="G4:G5"/>
    <mergeCell ref="I4:I5"/>
    <mergeCell ref="J4:J5"/>
    <mergeCell ref="A1:B1"/>
    <mergeCell ref="A4:A5"/>
    <mergeCell ref="B4:B5"/>
    <mergeCell ref="C4:C5"/>
    <mergeCell ref="D4:D5"/>
    <mergeCell ref="Z4:Z5"/>
    <mergeCell ref="A2:Z2"/>
    <mergeCell ref="A70:B70"/>
    <mergeCell ref="W4:W5"/>
    <mergeCell ref="O4:O5"/>
    <mergeCell ref="P4:P5"/>
    <mergeCell ref="Q4:Q5"/>
    <mergeCell ref="R4:R5"/>
    <mergeCell ref="S4:S5"/>
    <mergeCell ref="T4:T5"/>
  </mergeCells>
  <printOptions horizontalCentered="1"/>
  <pageMargins left="0.25" right="0.25" top="0.75" bottom="0.75" header="0.3" footer="0.3"/>
  <pageSetup paperSize="9" scale="53" fitToHeight="0" orientation="landscape" r:id="rId1"/>
  <headerFooter alignWithMargins="0"/>
  <rowBreaks count="1" manualBreakCount="1">
    <brk id="4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Evolución FP</vt:lpstr>
      <vt:lpstr>'Evolución FP'!Área_de_impresión</vt:lpstr>
      <vt:lpstr>'Evolución FP'!Títulos_a_imprimir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Florencia Coronel Saracho</dc:creator>
  <cp:lastModifiedBy>Carolina Bórtoli</cp:lastModifiedBy>
  <dcterms:created xsi:type="dcterms:W3CDTF">2019-06-11T15:32:12Z</dcterms:created>
  <dcterms:modified xsi:type="dcterms:W3CDTF">2020-02-03T14:08:42Z</dcterms:modified>
</cp:coreProperties>
</file>